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ali.abdulla\Downloads\"/>
    </mc:Choice>
  </mc:AlternateContent>
  <xr:revisionPtr revIDLastSave="0" documentId="13_ncr:1_{489ED67F-583E-418E-8073-BFB002927281}" xr6:coauthVersionLast="47" xr6:coauthVersionMax="47" xr10:uidLastSave="{00000000-0000-0000-0000-000000000000}"/>
  <bookViews>
    <workbookView xWindow="-120" yWindow="-120" windowWidth="29040" windowHeight="15840" xr2:uid="{0976B44B-7795-4F3D-9C3A-72D61C031354}"/>
  </bookViews>
  <sheets>
    <sheet name="البيانات الرئيسية" sheetId="6" r:id="rId1"/>
    <sheet name="المناقصات الداخلية" sheetId="2" r:id="rId2"/>
    <sheet name="إحصائيات المناقصات" sheetId="7" state="hidden" r:id="rId3"/>
    <sheet name="قائمة الشركات - المناقصات" sheetId="4" r:id="rId4"/>
    <sheet name="المزايدات الداخلية" sheetId="8" r:id="rId5"/>
    <sheet name="إحصائيات المزايدات" sheetId="9" state="hidden" r:id="rId6"/>
    <sheet name="قائمة الشركات - المزايدات" sheetId="10" r:id="rId7"/>
    <sheet name="التجديدات الداخلية" sheetId="11" r:id="rId8"/>
    <sheet name="إحصائيات التجديدات" sheetId="12" state="hidden" r:id="rId9"/>
    <sheet name="البيانات" sheetId="3" state="hidden" r:id="rId10"/>
  </sheets>
  <definedNames>
    <definedName name="_xlnm.Print_Area" localSheetId="0">'البيانات الرئيسية'!$A$1:$B$4</definedName>
    <definedName name="_xlnm.Print_Area" localSheetId="1">'المناقصات الداخلية'!$A$1:$V$72</definedName>
    <definedName name="تعاقد_مباشر">البيانات!$O$17:$O$22</definedName>
    <definedName name="محدودة">البيانات!$N$17:$N$19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9" l="1"/>
  <c r="B23" i="9" s="1"/>
  <c r="B22" i="7"/>
  <c r="B23" i="7" s="1"/>
  <c r="B1" i="12"/>
  <c r="B15" i="12" a="1"/>
  <c r="B15" i="12" s="1"/>
  <c r="B14" i="12" a="1"/>
  <c r="B14" i="12" s="1"/>
  <c r="B13" i="12" a="1"/>
  <c r="B13" i="12" s="1"/>
  <c r="B12" i="12" a="1"/>
  <c r="B12" i="12" s="1"/>
  <c r="B11" i="12" a="1"/>
  <c r="B11" i="12" s="1"/>
  <c r="B10" i="12" a="1"/>
  <c r="B10" i="12" s="1"/>
  <c r="B5" i="12" a="1"/>
  <c r="B5" i="12" s="1"/>
  <c r="B4" i="12" a="1"/>
  <c r="B4" i="12" s="1"/>
  <c r="B3" i="12" a="1"/>
  <c r="B3" i="12" s="1"/>
  <c r="B2" i="12" a="1"/>
  <c r="B2" i="12" s="1"/>
  <c r="B7" i="12" l="1"/>
  <c r="B6" i="12"/>
  <c r="B8" i="12"/>
  <c r="B9" i="12"/>
  <c r="B33" i="9" a="1"/>
  <c r="B33" i="9" s="1"/>
  <c r="B32" i="9" a="1"/>
  <c r="B32" i="9" s="1"/>
  <c r="B31" i="9" a="1"/>
  <c r="B31" i="9" s="1"/>
  <c r="B30" i="9" a="1"/>
  <c r="B30" i="9" s="1"/>
  <c r="B29" i="9" a="1"/>
  <c r="B29" i="9" s="1"/>
  <c r="B28" i="9" a="1"/>
  <c r="B28" i="9" s="1"/>
  <c r="B24" i="9" a="1"/>
  <c r="B24" i="9" s="1"/>
  <c r="B18" i="9" a="1"/>
  <c r="B18" i="9" s="1"/>
  <c r="B14" i="9" a="1"/>
  <c r="B14" i="9" s="1"/>
  <c r="B1" i="9"/>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B29" i="7" a="1"/>
  <c r="B29" i="7" s="1"/>
  <c r="B30" i="7" a="1"/>
  <c r="B30" i="7" s="1"/>
  <c r="B32" i="7" a="1"/>
  <c r="B32" i="7" s="1"/>
  <c r="B33" i="7" a="1"/>
  <c r="B33" i="7" s="1"/>
  <c r="B31" i="7" a="1"/>
  <c r="B31" i="7" s="1"/>
  <c r="B28" i="7" a="1"/>
  <c r="B28" i="7" s="1"/>
  <c r="B24" i="7" a="1"/>
  <c r="B24" i="7" s="1"/>
  <c r="B18" i="7" a="1"/>
  <c r="B18" i="7" s="1"/>
  <c r="B14" i="7" a="1"/>
  <c r="B14" i="7" s="1"/>
  <c r="B1" i="7"/>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3" i="2"/>
  <c r="B34" i="7" l="1"/>
  <c r="B34" i="9"/>
  <c r="B25" i="9" a="1"/>
  <c r="B25" i="9" s="1"/>
  <c r="B4" i="9" a="1"/>
  <c r="B4" i="9" s="1"/>
  <c r="B8" i="9" s="1"/>
  <c r="B12" i="9" a="1"/>
  <c r="B12" i="9" s="1"/>
  <c r="B15" i="9" a="1"/>
  <c r="B15" i="9" s="1"/>
  <c r="B21" i="9" a="1"/>
  <c r="B21" i="9" s="1"/>
  <c r="B26" i="9" a="1"/>
  <c r="B26" i="9" s="1"/>
  <c r="B2" i="9" a="1"/>
  <c r="B2" i="9" s="1"/>
  <c r="B6" i="9" s="1"/>
  <c r="B5" i="9" a="1"/>
  <c r="B5" i="9" s="1"/>
  <c r="B9" i="9" s="1"/>
  <c r="B10" i="9" a="1"/>
  <c r="B10" i="9" s="1"/>
  <c r="B13" i="9" a="1"/>
  <c r="B13" i="9" s="1"/>
  <c r="B16" i="9" a="1"/>
  <c r="B16" i="9" s="1"/>
  <c r="B19" i="9" a="1"/>
  <c r="B19" i="9" s="1"/>
  <c r="B27" i="9" a="1"/>
  <c r="B27" i="9" s="1"/>
  <c r="B3" i="9" a="1"/>
  <c r="B3" i="9" s="1"/>
  <c r="B7" i="9" s="1"/>
  <c r="B11" i="9" a="1"/>
  <c r="B11" i="9" s="1"/>
  <c r="B17" i="9" a="1"/>
  <c r="B17" i="9" s="1"/>
  <c r="B20" i="9" a="1"/>
  <c r="B20" i="9" s="1"/>
  <c r="B5" i="7" a="1"/>
  <c r="B5" i="7" s="1"/>
  <c r="B9" i="7" s="1"/>
  <c r="B3" i="7" a="1"/>
  <c r="B3" i="7" s="1"/>
  <c r="B7" i="7" s="1"/>
  <c r="B13" i="7" a="1"/>
  <c r="B13" i="7" s="1"/>
  <c r="B17" i="7" a="1"/>
  <c r="B17" i="7" s="1"/>
  <c r="B4" i="7" a="1"/>
  <c r="B4" i="7" s="1"/>
  <c r="B8" i="7" s="1"/>
  <c r="B25" i="7" a="1"/>
  <c r="B25" i="7" s="1"/>
  <c r="B2" i="7" a="1"/>
  <c r="B2" i="7" s="1"/>
  <c r="B6" i="7" s="1"/>
  <c r="B11" i="7" a="1"/>
  <c r="B11" i="7" s="1"/>
  <c r="B15" i="7" a="1"/>
  <c r="B15" i="7" s="1"/>
  <c r="B19" i="7" a="1"/>
  <c r="B19" i="7" s="1"/>
  <c r="B10" i="7" a="1"/>
  <c r="B10" i="7" s="1"/>
  <c r="B12" i="7" a="1"/>
  <c r="B12" i="7" s="1"/>
  <c r="B16" i="7" a="1"/>
  <c r="B16" i="7" s="1"/>
  <c r="B20" i="7" a="1"/>
  <c r="B20" i="7" s="1"/>
  <c r="B26" i="7" a="1"/>
  <c r="B26" i="7" s="1"/>
  <c r="B21" i="7" a="1"/>
  <c r="B21" i="7" s="1"/>
  <c r="B27" i="7" a="1"/>
  <c r="B27"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<sst xmlns="http://schemas.openxmlformats.org/spreadsheetml/2006/main" count="373" uniqueCount="289">
  <si>
    <t>قائمة الشركات المشاركة</t>
  </si>
  <si>
    <t>المجموع الكلي (بالدينار البحريني)</t>
  </si>
  <si>
    <t>نسبة المناقصات العامة من مجموع المناقصات المرساة</t>
  </si>
  <si>
    <t>نسبة المناقصات المحدودة من مجموع المناقصات المرساة</t>
  </si>
  <si>
    <t>نسبة التعاقدات المباشرة من مجموع المناقصات المرساة</t>
  </si>
  <si>
    <t>مجموع الترسيات على المؤسسات المتناهية الصغر، الصغيرة، والمتوسطة</t>
  </si>
  <si>
    <t>نسبة الترسيات على المؤسسات المتناهية الصغر</t>
  </si>
  <si>
    <t>نسبة الترسيات على المؤسسات الصغيرة</t>
  </si>
  <si>
    <t>نسبة الترسيات على المؤسسات المتوسطة</t>
  </si>
  <si>
    <t>نسبة الترسيات على المؤسسات المتناهية الصغر، الصغيرة، والمتوسطة</t>
  </si>
  <si>
    <t>مجموع الترسيات على المؤسسات المتناهية الصغر</t>
  </si>
  <si>
    <t>مجموع الترسيات على المؤسسات الصغيرة</t>
  </si>
  <si>
    <t>مجموع الترسيات على المؤسسات المتوسطة</t>
  </si>
  <si>
    <t>نسبة المناقصات العامة المرساة على المؤسسات المتناهية الصغر</t>
  </si>
  <si>
    <t>نسبة المناقصات العامة المرساة على المؤسسات الصغيرة</t>
  </si>
  <si>
    <t>نسبة المناقصات المحدودة المرساة على المؤسسات المتناهية الصغر</t>
  </si>
  <si>
    <t>نسبة المناقصات المحدودة المرساة على المؤسسات الصغيرة</t>
  </si>
  <si>
    <t>نسبة التعاقدات المباشرة مع المؤسسات المتناهية الصغر</t>
  </si>
  <si>
    <t>نسبة التعاقدات المباشرة مع المؤسسات الصغيرة</t>
  </si>
  <si>
    <t xml:space="preserve">مضمنة في خطة المشتريات الداخلية المرفوعة للمجلس </t>
  </si>
  <si>
    <t>تم الالتزام بالمعلومات الواردة بالخطة</t>
  </si>
  <si>
    <t>نسبة الالتزام بخطة المشتريات</t>
  </si>
  <si>
    <t>نسبة التعديل على خطة المشتريات</t>
  </si>
  <si>
    <t xml:space="preserve">تصنيف الشركة المتعاقد معها* </t>
  </si>
  <si>
    <t xml:space="preserve">الملاحظات                                                                                     </t>
  </si>
  <si>
    <t xml:space="preserve">أسباب الترسية                                                                               </t>
  </si>
  <si>
    <t xml:space="preserve">تصنيف الشركة الفائزة* </t>
  </si>
  <si>
    <t>العطاء الفائز</t>
  </si>
  <si>
    <t xml:space="preserve">أسلوب الشراء                       </t>
  </si>
  <si>
    <t xml:space="preserve">موضوع المناقصة </t>
  </si>
  <si>
    <t xml:space="preserve">رقم المناقصة </t>
  </si>
  <si>
    <t>متوسط العطاءات المستلمة للمناقصات العامة</t>
  </si>
  <si>
    <t>متوسط العطاءات المستلمة للمناقصات المحدودة</t>
  </si>
  <si>
    <t>هل تم طرح المناقصة عبر نظام المناقصة الالكتروني</t>
  </si>
  <si>
    <t>تاريخ الترسية</t>
  </si>
  <si>
    <t>تاريخ الطرح</t>
  </si>
  <si>
    <t>أسلوب الشراء</t>
  </si>
  <si>
    <t>نعم</t>
  </si>
  <si>
    <t>لا</t>
  </si>
  <si>
    <t xml:space="preserve">عامة </t>
  </si>
  <si>
    <t>محدودة</t>
  </si>
  <si>
    <t>تعاقد مباشر</t>
  </si>
  <si>
    <t>متناهية الصغر</t>
  </si>
  <si>
    <t>صغيرة</t>
  </si>
  <si>
    <t>متوسطة</t>
  </si>
  <si>
    <t>كبيرة</t>
  </si>
  <si>
    <t>المناقصات الداخلية</t>
  </si>
  <si>
    <t>ناتج عن</t>
  </si>
  <si>
    <t>التجديدات/التمديدات الداخلية</t>
  </si>
  <si>
    <t xml:space="preserve">ملخص المناقصات والمشتريات التي تبلغ تكلفتها التقديرية ما بين عشرة آلاف دينار بحريني وخمسة وعشرون ألف دينار بحريني </t>
  </si>
  <si>
    <t>ملخص المناقصات والمشتريات التي تبلغ تكلفتها التقديرية ما بين عشرة آلاف دينار بحريني وخمسون ألف دينار بحريني</t>
  </si>
  <si>
    <t>ملخص العقود المجددة والتي لا تتجاوز تكلفتها التراكمية خمسة وعشرون ألف دينار بحريني</t>
  </si>
  <si>
    <t>ملخص عقود المجددة والتي لا تتجاوز تكلفتها التراكميةخمسون ألف دينار بحريني</t>
  </si>
  <si>
    <t>صاحب المحصلة الأعلى</t>
  </si>
  <si>
    <t>صاحب المحصلة الأعلى وهو الأقل سعراً</t>
  </si>
  <si>
    <t xml:space="preserve"> العطاء الأقل سعراً</t>
  </si>
  <si>
    <t xml:space="preserve">التجديد الأول </t>
  </si>
  <si>
    <t>التجديد الثاني</t>
  </si>
  <si>
    <t>التجديد الثالث</t>
  </si>
  <si>
    <t>التجديد الرابع</t>
  </si>
  <si>
    <t>التجديد الخامس</t>
  </si>
  <si>
    <t>التجديد السادس</t>
  </si>
  <si>
    <t>التجديد السابع</t>
  </si>
  <si>
    <t>التجديد الثامن</t>
  </si>
  <si>
    <t>التجديد التاسع</t>
  </si>
  <si>
    <t>التجديد العشر</t>
  </si>
  <si>
    <t>أخرى</t>
  </si>
  <si>
    <t>لم يتم التفاوض</t>
  </si>
  <si>
    <t>تم التفاوض ولم يتم الحصول على تخفيض</t>
  </si>
  <si>
    <t>تم التفاوض والحصول على تخفيض</t>
  </si>
  <si>
    <t>الملاحظات الأخرى (إن وجدت)</t>
  </si>
  <si>
    <t>نسبة الالتزام بطرح المناقصات عبر نظام المناقصات الالكتروني</t>
  </si>
  <si>
    <t>متوسط الفترة من الطرح إلى الترسية</t>
  </si>
  <si>
    <t xml:space="preserve">رقم السجل التجاري </t>
  </si>
  <si>
    <t>عدد الشركات المشاركة</t>
  </si>
  <si>
    <t xml:space="preserve">مبلغ الترسية
(بالدينار البحريني)                                                                                                             </t>
  </si>
  <si>
    <t>الرجاء إدراج معلومات الشركات في صفحه (قائمة الشركات)</t>
  </si>
  <si>
    <t xml:space="preserve">التكلفة التقديرية 
(بالدينار البحريني) </t>
  </si>
  <si>
    <t>المستشفيات الحكومية</t>
  </si>
  <si>
    <t>الهيئة الوطنية لتنظيم المهن والخدمات الصحية</t>
  </si>
  <si>
    <t>مركز الاتصال الوطني</t>
  </si>
  <si>
    <t>مؤسسة التنظيم العقاري</t>
  </si>
  <si>
    <t>معهد البحرين للؤلؤ والأحجار الكريمة (دانات)</t>
  </si>
  <si>
    <t>المجلس الأعلى للصحة</t>
  </si>
  <si>
    <t>هيئة البحرين للسياحة والمعارض</t>
  </si>
  <si>
    <t>مركز عيسى الثقافي</t>
  </si>
  <si>
    <t>غرفة البحرين لتسوية المنازعات</t>
  </si>
  <si>
    <t>النيابة العامة</t>
  </si>
  <si>
    <t>المجلس الأعلى للقضاء</t>
  </si>
  <si>
    <t>المجلس الأعلى للشئون الإسلامية</t>
  </si>
  <si>
    <t>ديوان الرقابة المالية والإدارية</t>
  </si>
  <si>
    <t>وزارة شئون مجلسي الشورى والنواب</t>
  </si>
  <si>
    <t>مجلس التنمية الإقتصادية</t>
  </si>
  <si>
    <t>معهد الإدارة العامة</t>
  </si>
  <si>
    <t>وزارة الداخلية</t>
  </si>
  <si>
    <t>المجلس الأعلى للبيئة</t>
  </si>
  <si>
    <t>وزارة الخارجية</t>
  </si>
  <si>
    <t>بوليتيكنك البحرين</t>
  </si>
  <si>
    <t>المجلس الأعلى للشباب والرياضة</t>
  </si>
  <si>
    <t>نادي راشد للفروسية وسباق الخيل</t>
  </si>
  <si>
    <t>المؤسسة الوطنية لحقوق الإنسان</t>
  </si>
  <si>
    <t>بدالة البحرين للإنترنت</t>
  </si>
  <si>
    <t>هيئة جودة التعليم والتدريب</t>
  </si>
  <si>
    <t>وزارة العدل والشئون الإسلامية والأوقاف</t>
  </si>
  <si>
    <t>شركة البحرين للاستثمار العقاري (إدامه) ش.م.ب (م)</t>
  </si>
  <si>
    <t>هيئة البحرين للثقافة والآثار</t>
  </si>
  <si>
    <t>الشركة العامة للدواجن</t>
  </si>
  <si>
    <t>مجلس الشورى</t>
  </si>
  <si>
    <t>بورصة البحرين</t>
  </si>
  <si>
    <t>مجلس النواب</t>
  </si>
  <si>
    <t>وزارة التربية والتعليم</t>
  </si>
  <si>
    <t>مركز البحرين للدراسات الاستراتيجية والدولية والطاقة</t>
  </si>
  <si>
    <t>المحكمة الدستورية</t>
  </si>
  <si>
    <t>جامعة البحرين</t>
  </si>
  <si>
    <t>شركة مطار البحرين</t>
  </si>
  <si>
    <t>هيئة تنظيم سوق العمل</t>
  </si>
  <si>
    <t>حلبة البحرين الدولية</t>
  </si>
  <si>
    <t>هيئة الكهرباء والماء</t>
  </si>
  <si>
    <t>شركة نفط البحرين (بابكو)</t>
  </si>
  <si>
    <t>مكتب رئيس مجلس الوزراء</t>
  </si>
  <si>
    <t>الهيئة العامة للرياضة</t>
  </si>
  <si>
    <t>مجلس تنظيم مزاولة المهن الهندسية</t>
  </si>
  <si>
    <t>الجهاز الوطني للإيرادات</t>
  </si>
  <si>
    <t>معهد البحرين للتنمية السياسية</t>
  </si>
  <si>
    <t>أسماء الجهات المتصرفه</t>
  </si>
  <si>
    <t xml:space="preserve"> عدد الترسيات على المؤسسات متناهية الصغر، صغيرة، أومتوسطة</t>
  </si>
  <si>
    <t>عدد الترسيات على المؤسسات  الصغيرة</t>
  </si>
  <si>
    <t>عدد الترسيات على المؤسسات المتناهية الصغر</t>
  </si>
  <si>
    <t>عدد الترسيات على المؤسسات المتوسطة</t>
  </si>
  <si>
    <t>نسبة المناقصات العامة المرساة على المؤسسات المتوسطة</t>
  </si>
  <si>
    <t>نسبة المناقصات المحدودة المرساة على المؤسسات المتوسطة</t>
  </si>
  <si>
    <t>نسبة التعاقدات المباشرة مع المؤسسات المتوسطة</t>
  </si>
  <si>
    <t>متوسط العطاءات المستلمة للمناقصات العامة والمحدودة</t>
  </si>
  <si>
    <t xml:space="preserve">اسم الجهة المتصرفة </t>
  </si>
  <si>
    <t>السقف المسموح به</t>
  </si>
  <si>
    <t>الفترة الزمنية</t>
  </si>
  <si>
    <t>الربع الاول - (1 يناير - 31 مارس)</t>
  </si>
  <si>
    <t xml:space="preserve"> الربع الثاني - (1 إبريل - 30 يونيو)</t>
  </si>
  <si>
    <t xml:space="preserve"> الربع الرابع - (1 أكتوبر - 31 ديسمبر)</t>
  </si>
  <si>
    <t>الربع الثالث - (1 يوليو- 30 سبتمبر)</t>
  </si>
  <si>
    <t>السنة الميلادية</t>
  </si>
  <si>
    <t>#</t>
  </si>
  <si>
    <t xml:space="preserve">مضمنة في خطة المشتريات  المرفوعة للمجلس </t>
  </si>
  <si>
    <t xml:space="preserve">عدد الشركات المدعوة  </t>
  </si>
  <si>
    <t>قائمة الشركات المدعوة
(في حال المناقصة المحدودة والتعاقد المباشر)</t>
  </si>
  <si>
    <t xml:space="preserve">تصنيف الشركات المدعوه </t>
  </si>
  <si>
    <t xml:space="preserve">تصنيف الشركات المشاركة* </t>
  </si>
  <si>
    <t>رقم الخيار المقدم</t>
  </si>
  <si>
    <t>سعر الخيار المقدم</t>
  </si>
  <si>
    <t>الخط الزمني للمناقصة</t>
  </si>
  <si>
    <t>لا ينطبق</t>
  </si>
  <si>
    <t>لم يتم تسليم شهادة التصنيف</t>
  </si>
  <si>
    <t>عطاء واحد</t>
  </si>
  <si>
    <t>تم التعديل على المعلومات الواردة في الخطة</t>
  </si>
  <si>
    <t>تفاصيل المعلومات المغايرة للخطة
 (إن وجد)
(يتم ملؤها في حالة الإجابة بنعم في العمود السابق)</t>
  </si>
  <si>
    <t>الخط الزمني للمزايدة</t>
  </si>
  <si>
    <t>هل تم طرح المزايدة عبر نظام المزايدة الالكتروني</t>
  </si>
  <si>
    <t xml:space="preserve">موضوع المزايدة </t>
  </si>
  <si>
    <t xml:space="preserve">رقم المزايدة </t>
  </si>
  <si>
    <t>نسبة المزايدات العامة من مجموع المزايدات المرساة</t>
  </si>
  <si>
    <t>نسبة المزايدات العامة المرساة على المؤسسات المتناهية الصغر</t>
  </si>
  <si>
    <t>نسبة المزايدات العامة المرساة على المؤسسات الصغيرة</t>
  </si>
  <si>
    <t>نسبة المزايدات العامة المرساة على المؤسسات المتوسطة</t>
  </si>
  <si>
    <t>نسبة المزايدات المحدودة من مجموع المزايدات المرساة</t>
  </si>
  <si>
    <t>نسبة المزايدات المحدودة المرساة على المؤسسات المتناهية الصغر</t>
  </si>
  <si>
    <t>نسبة المزايدات المحدودة المرساة على المؤسسات الصغيرة</t>
  </si>
  <si>
    <t>نسبة المزايدات المحدودة المرساة على المؤسسات المتوسطة</t>
  </si>
  <si>
    <t>نسبة التعاقدات المباشرة من مجموع المزايدات المرساة</t>
  </si>
  <si>
    <t>متوسط العطاءات المستلمة للمزايدات العامة والمحدودة</t>
  </si>
  <si>
    <t>متوسط العطاءات المستلمة للمزايدات العامة</t>
  </si>
  <si>
    <t>متوسط العطاءات المستلمة للمزايدات المحدودة</t>
  </si>
  <si>
    <t>نسبة الالتزام بطرح المزايدات عبر نظام المزايدات الالكتروني</t>
  </si>
  <si>
    <t>قائمة الشركات المدعوة
(في حال المزايدة المحدودة والتعاقد المباشر)</t>
  </si>
  <si>
    <t>تم التفاوض والحصول على زيادة</t>
  </si>
  <si>
    <t>تم التفاوض ولم يتم الحصول على زيادة</t>
  </si>
  <si>
    <t xml:space="preserve"> العطاء الأعلى سعراً</t>
  </si>
  <si>
    <t>صاحب المحصلة الأعلى وهو الأعلى سعراً</t>
  </si>
  <si>
    <t>التكلفة التراكمية للتعاقد (شاملة تكلفة التجديد الحالي)</t>
  </si>
  <si>
    <t xml:space="preserve">تكلفة التجديد
(بالدينار البحريني)                                                         </t>
  </si>
  <si>
    <t>المدة التراكمية للعقد</t>
  </si>
  <si>
    <t>مدة التجديد</t>
  </si>
  <si>
    <t>رقم التجديد</t>
  </si>
  <si>
    <t>تاريخ بدء التعاقد الأول</t>
  </si>
  <si>
    <t xml:space="preserve">أسباب التجديد/التمديد                                                                          </t>
  </si>
  <si>
    <t>أسم الشركة المتعاقد معها</t>
  </si>
  <si>
    <t xml:space="preserve">ناتج عن                             </t>
  </si>
  <si>
    <t xml:space="preserve">موضوع العقد </t>
  </si>
  <si>
    <t xml:space="preserve">رقم العقد    </t>
  </si>
  <si>
    <t xml:space="preserve">الرقم </t>
  </si>
  <si>
    <t>مجموع تكلفة التجدايدات/التمديدات مع المؤسسات المتناهية الصغر، الصغيرة، والمتوسطة</t>
  </si>
  <si>
    <t>مجموع تكلفة التجديدات/التمديدات مع  المؤسسات المتناهية الصغر</t>
  </si>
  <si>
    <t>مجموع تكلفة التجديدات/التمديدات مع المؤسسات الصغيرة</t>
  </si>
  <si>
    <t>مجموع  تكلفة التجديات/التمديدات مع المؤسسات المتوسطة</t>
  </si>
  <si>
    <t>نسبة تكلفة التجديدات/التمديدات مع المؤسسات المتناهية الصغر</t>
  </si>
  <si>
    <t>نسبة تكلفة التجديدات/التمديدات مع المؤسسات الصغيرة</t>
  </si>
  <si>
    <t>نسبة تكلفة التجديات/التمديدات مع مؤسسات متوسطة</t>
  </si>
  <si>
    <t>عدد التجديدات/التمديدات مع مؤسسات متناهية الصغر</t>
  </si>
  <si>
    <t>عدد التجديدات/التمديدات مع مؤسسات صغيرة</t>
  </si>
  <si>
    <t>عدد التجديدات/التمديدات مع مؤسسات متوسطة</t>
  </si>
  <si>
    <t>نسبة تكلفة التجدايدات/التمديدات مع المؤسسات المتناهية الصغر، الصغيرة، والمتوسطة</t>
  </si>
  <si>
    <t>عدد التجديدات/التمديدات مع المؤسسات المتناهية الصغر، الصغيرة، والمتوسطة</t>
  </si>
  <si>
    <t>الملاحظات العامة</t>
  </si>
  <si>
    <t>يتم موافاة المجلس بتقرير ملخص المناقصات والمشتريات الداخلية مرة واحد كل ثلاثة أشهر وذلك خلال الأسبوع الأول من الربع الذي يلي الربع المعني</t>
  </si>
  <si>
    <t>يتم ذكر جميع المبالغ بالدينار البحريني شاملةً ضريبة القيمة المضافة</t>
  </si>
  <si>
    <t>يتم ملئ البيانات المتعلقة بالمناقصات والمزايدات والتجديدات كلاً على حده في الجداول المخصصة لكل منها</t>
  </si>
  <si>
    <t>لا يتم ذكر البيانات المتعلقة بالمناقصات والمزايدات والتجديدات التي تم الحصول على موافقة مسبقة لها من قبل مجلس المناقصات والمزايدات</t>
  </si>
  <si>
    <t>أي ملاحظة أخرى</t>
  </si>
  <si>
    <t>يتم ملئ البيانات المتعلقة بالتجديدات التي تمت خلال الربع المعني فقط</t>
  </si>
  <si>
    <t>يتم ملئ البيانات المتعلقة بالمناقصات والمزايدات التي تم ترسيتها خلال الربع المعني فقط (دون ذكر المناقصات والمزايدات التي تم طرحها ولم يتم ترسيتها)</t>
  </si>
  <si>
    <t>يجب ملئ الخانات المضللة باللون الأخضر فقط</t>
  </si>
  <si>
    <t>عدم ذكر البيانات المتعلقة بالعقود التكميلية المرتبطة بالمناقصات المركزية</t>
  </si>
  <si>
    <t>تحرى الدقة عند ملئ الجداول بحيث تكون كافة المعلومات والبيانات دقيقة</t>
  </si>
  <si>
    <t>يتم موافاة المجلس بتقرير ملخص المناقصات والمشتريات الداخلية بصيغة (Excel) وليس أي صيغة أخرى</t>
  </si>
  <si>
    <t>أسباب اختيار الأسلوب</t>
  </si>
  <si>
    <t>لم تتوافر السلع أو الإنشاءات أو الخدمات إلا لدى مورد واحد أو مقاول معين، ولا يوجد لها بديل مقبول</t>
  </si>
  <si>
    <t>الحالات العاجلة التي لا تحتمل اتباع إجراءات المناقصة بجميع أنواعها أو الممارسة</t>
  </si>
  <si>
    <t>حالة الكوارث التي تتسبب في حاجة ملحة إلى السلع أو الإنشاءات أو الخدمات والتي لا يحتمل معها اتباع إجراءات المناقصة العامة</t>
  </si>
  <si>
    <t>حالة التوحيد القياسي أو التوافق مع الموجود من السلع أو المعدات أو التكنولوجيا أو الخدمات مع مراعاة محدودية الشراء المقترح بالقياس إلى الشراء الأصلي ومعقولية السعر وعدم ملائمة البديل</t>
  </si>
  <si>
    <t>حالات الشراء لغرض البحث أو التجريب أو الدراسة أو التطوير</t>
  </si>
  <si>
    <t>إذا كان الشراء من مورد أو مقاول معين ضرورياً لتعزيز الاقتصاد الوطني كدعم ميزان المدفوعات أو احتياطي العملات الأجنبية</t>
  </si>
  <si>
    <t>إذا لم تكن السلع أو الإنشاءات أو الخدمات متوفرة بسبب طبيعتها التخصصية الدقيقة إلا لدى عدد محدود من الموردين أو المقاولين أو الاستشاريين أو الفنيين أو الخبراء سواءً في مملكة البحرين أو الخارج</t>
  </si>
  <si>
    <t>إذا كانت السلع أو الإنشاءات أو الخدمات قليلة القيمة بحيث لا تتناسب مع الوقت والتكلفة اللازمين لفحص وتقييم عدد كبير من العطاءات</t>
  </si>
  <si>
    <t>إذا كان الشراء من عدد محدود من الموردين أو المقاولين أو الاستشاريين أو الفنيين أو الخبراء ضرورياً لتعزيز الاقتصاد الوطني وخاصة لدعم ميزان المدفوعات أو احتياطي العملات الأجنبية</t>
  </si>
  <si>
    <t>عامة</t>
  </si>
  <si>
    <t>تعاقد_مباشر</t>
  </si>
  <si>
    <t>نسبة المناقصات المحدودة التي تم في دعوة أقل من خمس شركات مقارنة بكافة المناقصات المحدودة</t>
  </si>
  <si>
    <t>عدد المناقصات المحدودة التي تم فيها دعوة أقل من خمس شركات</t>
  </si>
  <si>
    <t>عدد المزايدات المحدودة التي تم فيها دعوة أقل من خمس شركات</t>
  </si>
  <si>
    <t>نسبة المزايدات المحدودة التي تم في دعوة أقل من خمس شركات مقارنة بكافة المزايدات المحدودة</t>
  </si>
  <si>
    <t>وزارة شئون مجلس الوزراء</t>
  </si>
  <si>
    <t>وزارة المالية والاقتصاد الوطني</t>
  </si>
  <si>
    <t xml:space="preserve">وزارة العمل </t>
  </si>
  <si>
    <t xml:space="preserve">وزارة الصناعة والتجارة </t>
  </si>
  <si>
    <t xml:space="preserve">وزارة شئون الدفاع </t>
  </si>
  <si>
    <t xml:space="preserve">وزارة شئون البلديات والزراعة </t>
  </si>
  <si>
    <t xml:space="preserve">وزارة النفط والبيئة </t>
  </si>
  <si>
    <t xml:space="preserve">وزارة المواصلات والأتصالات </t>
  </si>
  <si>
    <t xml:space="preserve">وزارة الشئون القانونية </t>
  </si>
  <si>
    <t xml:space="preserve">وزارة التنمية الأجتماعية </t>
  </si>
  <si>
    <t xml:space="preserve">وزارة الصحة </t>
  </si>
  <si>
    <t xml:space="preserve">وزارة الإسكان والتخطيط العمراني </t>
  </si>
  <si>
    <t xml:space="preserve">وزارة التنمية المستدامة </t>
  </si>
  <si>
    <t xml:space="preserve">وزارة السياحة </t>
  </si>
  <si>
    <t>مجلس المناقصات والمزايدات</t>
  </si>
  <si>
    <t>مجلس التعليم العالي</t>
  </si>
  <si>
    <t>هيئة المعلومات والحكومة الالكترونية</t>
  </si>
  <si>
    <t>هيئة التشريع والرأي القانوني</t>
  </si>
  <si>
    <t>هيئة تنظيم الاتصالات</t>
  </si>
  <si>
    <t xml:space="preserve">هيئة التخطيط والتطوير العمراني </t>
  </si>
  <si>
    <t>الهيئة العامة للتأمين الاجتماعي</t>
  </si>
  <si>
    <t>الهيئة الوطنية لعلوم الفضاء</t>
  </si>
  <si>
    <t>جهاز المساحة والتسجيل العقاري</t>
  </si>
  <si>
    <t>جهاز الخدمة المدنية</t>
  </si>
  <si>
    <t xml:space="preserve">المركز الوطني للأمن السيبراني </t>
  </si>
  <si>
    <t xml:space="preserve">مراكز الرعاية الصحية الأولية </t>
  </si>
  <si>
    <t>الأمانة العامة لمجلس الوزراء</t>
  </si>
  <si>
    <t>الأمانة العامة للتظلمات</t>
  </si>
  <si>
    <t xml:space="preserve">المخازن المركزية </t>
  </si>
  <si>
    <t>شؤون الجمارك</t>
  </si>
  <si>
    <t>صندوق العمل (تمكين)</t>
  </si>
  <si>
    <t>شركة بابكو للتزويد ذ.م.م</t>
  </si>
  <si>
    <t>شركة بلاج الجزائر للتطوير العقاري ذ.م.م</t>
  </si>
  <si>
    <t>بنك الإسكان</t>
  </si>
  <si>
    <t>البحرين للمقاصة</t>
  </si>
  <si>
    <t>مسرح الدانة</t>
  </si>
  <si>
    <t>شركة صلة الخليج</t>
  </si>
  <si>
    <t xml:space="preserve">صادرات البحرين </t>
  </si>
  <si>
    <t xml:space="preserve">وزارة شئون الشباب </t>
  </si>
  <si>
    <t>وزارة الأشغال</t>
  </si>
  <si>
    <t>وزارة شؤون الكهرباء والماء</t>
  </si>
  <si>
    <t>وزارة الإعلام</t>
  </si>
  <si>
    <t xml:space="preserve">مركز  البحرين العالمي للمعارض </t>
  </si>
  <si>
    <t xml:space="preserve">مستشفى الملك حمد </t>
  </si>
  <si>
    <t>مركز محمد بن خليفة بن سلمان اَل خليفة التخصصي للقلب</t>
  </si>
  <si>
    <t>المجلس الوطني للفنون</t>
  </si>
  <si>
    <t>بابكو للاستكشاف والانتاج</t>
  </si>
  <si>
    <t>شركة غاز البحرين الوطنية ش.م.ب</t>
  </si>
  <si>
    <t>شركة توسعة غاز البحرين الوطنية ذ.م.م</t>
  </si>
  <si>
    <t>بابكو إنرجيز</t>
  </si>
  <si>
    <t>طيران الخليج</t>
  </si>
  <si>
    <t>هلا بحرين للضيافة ذ.م.م</t>
  </si>
  <si>
    <t>شركة الخليج للمناولة ذ.م.م</t>
  </si>
  <si>
    <t xml:space="preserve">مجموعة طيران الخليج ش.م.ب </t>
  </si>
  <si>
    <t>شركة مطار البحرين لوقود الطائرات ذ.م.م</t>
  </si>
  <si>
    <t>اكاديمية الخليج للطيران ش.م.ب</t>
  </si>
  <si>
    <t>شركة ممتلكات البحرين القابضة ش.م.ب (م)</t>
  </si>
  <si>
    <t>شركة الجنوب للسياحة ذ.م.م</t>
  </si>
  <si>
    <t>شركة مزاد ش.م.ب (م)</t>
  </si>
  <si>
    <t>شركة راديو البحرين ذ.م.م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</si>
</sst>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0_);_(* \(#,##0.000\);_(* &quot;-&quot;??_);_(@_)"/>
    <numFmt numFmtId="165" formatCode="0.0%"/>
    <numFmt numFmtId="166" formatCode="_([$BHD]\ * #,##0.000_);_([$BHD]\ * \(#,##0.000\);_([$BHD]\ * &quot;-&quot;???_);_(@_)"/>
  </numFmts>
  <fonts count="11" x14ac:knownFonts="1">
    <font>
      <sz val="11"/>
      <color theme="1"/>
      <name val="Calibri"/>
      <family val="2"/>
      <scheme val="minor"/>
    </font>
    <font>
      <sz val="11"/>
      <color theme="1"/>
      <name val="Calibri"/>
      <family val="2"/>
      <scheme val="minor"/>
    </font>
    <font>
      <b/>
      <sz val="14"/>
      <color theme="1"/>
      <name val="Segoe UI Semilight"/>
      <family val="2"/>
    </font>
    <font>
      <b/>
      <sz val="12"/>
      <color theme="1"/>
      <name val="Segoe UI Semilight"/>
      <family val="2"/>
    </font>
    <font>
      <sz val="12"/>
      <color theme="1"/>
      <name val="Segoe UI Semilight"/>
      <family val="2"/>
    </font>
    <font>
      <b/>
      <sz val="14"/>
      <color rgb="FFFF0000"/>
      <name val="Segoe UI Semilight"/>
      <family val="2"/>
    </font>
    <font>
      <b/>
      <sz val="11"/>
      <color theme="1"/>
      <name val="Calibri"/>
      <family val="2"/>
      <scheme val="minor"/>
    </font>
    <font>
      <sz val="8"/>
      <name val="Calibri"/>
      <family val="2"/>
      <scheme val="minor"/>
    </font>
    <font>
      <b/>
      <sz val="14"/>
      <name val="Segoe UI Semilight"/>
      <family val="2"/>
    </font>
    <font>
      <sz val="11"/>
      <color theme="1"/>
      <name val="Segoe UI Semilight"/>
      <family val="2"/>
    </font>
    <font>
      <sz val="11"/>
      <color rgb="FF000000"/>
      <name val="Segoe UI Light"/>
      <family val="2"/>
    </font>
  </fonts>
  <fills count="12">
    <fill>
      <patternFill patternType="none"/>
    </fill>
    <fill>
      <patternFill patternType="gray125"/>
    </fill>
    <fill>
      <patternFill patternType="solid">
        <fgColor theme="0" tint="-0.14999847407452621"/>
        <bgColor indexed="64"/>
      </patternFill>
    </fill>
    <fill>
      <patternFill patternType="solid">
        <fgColor theme="5"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cellStyleXfs>
  <cellXfs count="142">
    <xf numFmtId="0" fontId="0" fillId="0" borderId="0" xfId="0"/>
    <xf numFmtId="0" fontId="4" fillId="0" borderId="0" xfId="0" applyFont="1"/>
    <xf numFmtId="0" fontId="4" fillId="0" borderId="1" xfId="0" applyFont="1" applyBorder="1" applyAlignment="1">
      <alignment horizontal="center"/>
    </xf>
    <xf numFmtId="0" fontId="0" fillId="0" borderId="1"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4" xfId="0" applyBorder="1"/>
    <xf numFmtId="0" fontId="0" fillId="0" borderId="12" xfId="0"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1" fillId="5" borderId="1" xfId="5" applyBorder="1"/>
    <xf numFmtId="0" fontId="6" fillId="0" borderId="20" xfId="0" applyFont="1" applyBorder="1"/>
    <xf numFmtId="0" fontId="0" fillId="0" borderId="21" xfId="0" applyBorder="1"/>
    <xf numFmtId="0" fontId="0" fillId="0" borderId="2" xfId="0" applyBorder="1"/>
    <xf numFmtId="0" fontId="0" fillId="0" borderId="22" xfId="0" applyBorder="1"/>
    <xf numFmtId="0" fontId="2" fillId="2" borderId="1"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readingOrder="2"/>
    </xf>
    <xf numFmtId="0" fontId="8" fillId="0" borderId="30" xfId="0" applyFont="1" applyBorder="1" applyAlignment="1">
      <alignment horizontal="center" vertical="center" readingOrder="2"/>
    </xf>
    <xf numFmtId="0" fontId="4" fillId="0" borderId="1" xfId="0" applyFont="1" applyBorder="1" applyAlignment="1">
      <alignment horizontal="center" vertical="center"/>
    </xf>
    <xf numFmtId="0" fontId="4" fillId="0" borderId="0" xfId="0" applyFont="1" applyAlignment="1">
      <alignment horizontal="center" vertical="center"/>
    </xf>
    <xf numFmtId="0" fontId="0" fillId="0" borderId="31" xfId="0" applyBorder="1"/>
    <xf numFmtId="0" fontId="9" fillId="0" borderId="0" xfId="0" applyFont="1"/>
    <xf numFmtId="43" fontId="0" fillId="0" borderId="0" xfId="1" applyFont="1"/>
    <xf numFmtId="0" fontId="4" fillId="2" borderId="23" xfId="0" applyFont="1" applyFill="1" applyBorder="1" applyAlignment="1">
      <alignment horizontal="center" vertical="center"/>
    </xf>
    <xf numFmtId="166" fontId="4" fillId="2" borderId="24" xfId="0" applyNumberFormat="1" applyFont="1" applyFill="1" applyBorder="1" applyAlignment="1">
      <alignment horizontal="left" vertical="center"/>
    </xf>
    <xf numFmtId="0" fontId="4" fillId="2" borderId="6" xfId="0" applyFont="1" applyFill="1" applyBorder="1" applyAlignment="1">
      <alignment horizontal="center" vertical="center"/>
    </xf>
    <xf numFmtId="166" fontId="4" fillId="2" borderId="7" xfId="0" applyNumberFormat="1" applyFont="1" applyFill="1" applyBorder="1" applyAlignment="1">
      <alignment horizontal="left" vertical="center"/>
    </xf>
    <xf numFmtId="0" fontId="4" fillId="2" borderId="8" xfId="0" applyFont="1" applyFill="1" applyBorder="1" applyAlignment="1">
      <alignment horizontal="center" vertical="center"/>
    </xf>
    <xf numFmtId="166" fontId="4" fillId="2" borderId="10" xfId="0" applyNumberFormat="1" applyFont="1" applyFill="1" applyBorder="1" applyAlignment="1">
      <alignment horizontal="left" vertical="center"/>
    </xf>
    <xf numFmtId="10" fontId="4" fillId="2" borderId="24" xfId="2" applyNumberFormat="1" applyFont="1" applyFill="1" applyBorder="1" applyAlignment="1">
      <alignment horizontal="center" vertical="center"/>
    </xf>
    <xf numFmtId="10" fontId="4" fillId="2" borderId="7" xfId="2" applyNumberFormat="1" applyFont="1" applyFill="1" applyBorder="1" applyAlignment="1">
      <alignment horizontal="center" vertical="center"/>
    </xf>
    <xf numFmtId="10" fontId="4" fillId="2" borderId="10" xfId="2"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165" fontId="4" fillId="2" borderId="24" xfId="2" applyNumberFormat="1" applyFont="1" applyFill="1" applyBorder="1" applyAlignment="1">
      <alignment horizontal="center" vertical="center"/>
    </xf>
    <xf numFmtId="165" fontId="4" fillId="2" borderId="10" xfId="2" applyNumberFormat="1" applyFont="1" applyFill="1" applyBorder="1" applyAlignment="1">
      <alignment horizontal="center" vertical="center"/>
    </xf>
    <xf numFmtId="0" fontId="4" fillId="2" borderId="11" xfId="0" applyFont="1" applyFill="1" applyBorder="1" applyAlignment="1">
      <alignment horizontal="center" vertical="center"/>
    </xf>
    <xf numFmtId="10" fontId="4" fillId="2" borderId="12" xfId="2" applyNumberFormat="1" applyFont="1" applyFill="1" applyBorder="1" applyAlignment="1">
      <alignment horizontal="center" vertical="center"/>
    </xf>
    <xf numFmtId="0" fontId="4" fillId="7" borderId="23" xfId="0" applyFont="1" applyFill="1" applyBorder="1" applyAlignment="1">
      <alignment horizontal="center" vertical="center"/>
    </xf>
    <xf numFmtId="166" fontId="4" fillId="7" borderId="24" xfId="0" applyNumberFormat="1" applyFont="1" applyFill="1" applyBorder="1" applyAlignment="1">
      <alignment horizontal="left" vertical="center"/>
    </xf>
    <xf numFmtId="0" fontId="4" fillId="7" borderId="6" xfId="0" applyFont="1" applyFill="1" applyBorder="1" applyAlignment="1">
      <alignment horizontal="center" vertical="center"/>
    </xf>
    <xf numFmtId="166" fontId="4" fillId="7" borderId="7" xfId="0" applyNumberFormat="1" applyFont="1" applyFill="1" applyBorder="1" applyAlignment="1">
      <alignment horizontal="left" vertical="center"/>
    </xf>
    <xf numFmtId="0" fontId="4" fillId="7" borderId="8" xfId="0" applyFont="1" applyFill="1" applyBorder="1" applyAlignment="1">
      <alignment horizontal="center" vertical="center"/>
    </xf>
    <xf numFmtId="166" fontId="4" fillId="7" borderId="10" xfId="0" applyNumberFormat="1" applyFont="1" applyFill="1" applyBorder="1" applyAlignment="1">
      <alignment horizontal="left" vertical="center"/>
    </xf>
    <xf numFmtId="10" fontId="4" fillId="7" borderId="24" xfId="2" applyNumberFormat="1" applyFont="1" applyFill="1" applyBorder="1" applyAlignment="1">
      <alignment horizontal="center" vertical="center"/>
    </xf>
    <xf numFmtId="10" fontId="4" fillId="7" borderId="7" xfId="2" applyNumberFormat="1" applyFont="1" applyFill="1" applyBorder="1" applyAlignment="1">
      <alignment horizontal="center" vertical="center"/>
    </xf>
    <xf numFmtId="10" fontId="4" fillId="7" borderId="10" xfId="2" applyNumberFormat="1" applyFont="1" applyFill="1" applyBorder="1" applyAlignment="1">
      <alignment horizontal="center" vertical="center"/>
    </xf>
    <xf numFmtId="0" fontId="4" fillId="7" borderId="24"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0" xfId="0" applyFont="1" applyFill="1" applyBorder="1" applyAlignment="1">
      <alignment horizontal="center" vertical="center"/>
    </xf>
    <xf numFmtId="165" fontId="4" fillId="7" borderId="24" xfId="2" applyNumberFormat="1" applyFont="1" applyFill="1" applyBorder="1" applyAlignment="1">
      <alignment horizontal="center" vertical="center"/>
    </xf>
    <xf numFmtId="165" fontId="4" fillId="7" borderId="10" xfId="2" applyNumberFormat="1" applyFont="1" applyFill="1" applyBorder="1" applyAlignment="1">
      <alignment horizontal="center" vertical="center"/>
    </xf>
    <xf numFmtId="0" fontId="4" fillId="7" borderId="11" xfId="0" applyFont="1" applyFill="1" applyBorder="1" applyAlignment="1">
      <alignment horizontal="center" vertical="center"/>
    </xf>
    <xf numFmtId="10" fontId="4" fillId="7" borderId="12"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readingOrder="2"/>
    </xf>
    <xf numFmtId="0" fontId="4" fillId="0" borderId="1" xfId="0" applyFont="1" applyBorder="1" applyAlignment="1" applyProtection="1">
      <alignment horizontal="center"/>
      <protection locked="0"/>
    </xf>
    <xf numFmtId="0" fontId="4" fillId="0" borderId="0" xfId="0" applyFont="1" applyProtection="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protection locked="0"/>
    </xf>
    <xf numFmtId="0" fontId="4" fillId="0" borderId="0" xfId="0" applyFont="1" applyAlignment="1" applyProtection="1">
      <alignment horizontal="right"/>
      <protection locked="0"/>
    </xf>
    <xf numFmtId="0" fontId="4" fillId="9" borderId="25" xfId="0" applyFont="1" applyFill="1" applyBorder="1" applyAlignment="1">
      <alignment horizontal="center" vertical="center"/>
    </xf>
    <xf numFmtId="0" fontId="4" fillId="9" borderId="26" xfId="0" applyFont="1" applyFill="1" applyBorder="1" applyAlignment="1">
      <alignment horizontal="center" vertical="center"/>
    </xf>
    <xf numFmtId="0" fontId="4" fillId="9" borderId="29" xfId="0" applyFont="1" applyFill="1" applyBorder="1" applyAlignment="1">
      <alignment horizontal="center" vertical="center"/>
    </xf>
    <xf numFmtId="0" fontId="4" fillId="9" borderId="27" xfId="0" applyFont="1" applyFill="1" applyBorder="1" applyAlignment="1">
      <alignment horizontal="center" vertical="center"/>
    </xf>
    <xf numFmtId="0" fontId="4" fillId="9" borderId="30" xfId="0" applyFont="1" applyFill="1" applyBorder="1" applyAlignment="1">
      <alignment horizontal="center" vertical="center"/>
    </xf>
    <xf numFmtId="10" fontId="4" fillId="9" borderId="28" xfId="0" applyNumberFormat="1" applyFont="1" applyFill="1" applyBorder="1" applyAlignment="1">
      <alignment horizontal="center" vertical="center"/>
    </xf>
    <xf numFmtId="10" fontId="4" fillId="9" borderId="29" xfId="0" applyNumberFormat="1" applyFont="1" applyFill="1" applyBorder="1" applyAlignment="1">
      <alignment horizontal="center" vertical="center"/>
    </xf>
    <xf numFmtId="10" fontId="4" fillId="9" borderId="30" xfId="0" applyNumberFormat="1" applyFont="1" applyFill="1" applyBorder="1" applyAlignment="1">
      <alignment horizontal="center" vertical="center"/>
    </xf>
    <xf numFmtId="0" fontId="4" fillId="9" borderId="28" xfId="0" applyFont="1" applyFill="1" applyBorder="1" applyAlignment="1">
      <alignment horizontal="center" vertical="center"/>
    </xf>
    <xf numFmtId="0" fontId="4" fillId="9" borderId="32" xfId="0" applyFont="1" applyFill="1" applyBorder="1" applyAlignment="1">
      <alignment horizontal="center" vertical="center"/>
    </xf>
    <xf numFmtId="2" fontId="4" fillId="9" borderId="33" xfId="0" applyNumberFormat="1" applyFont="1" applyFill="1" applyBorder="1" applyAlignment="1">
      <alignment horizontal="center" vertical="center"/>
    </xf>
    <xf numFmtId="2" fontId="4" fillId="9" borderId="30" xfId="0" applyNumberFormat="1" applyFont="1" applyFill="1" applyBorder="1" applyAlignment="1">
      <alignment horizontal="center" vertical="center"/>
    </xf>
    <xf numFmtId="14" fontId="4" fillId="8"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9" fillId="8" borderId="1" xfId="3" applyFont="1" applyFill="1" applyBorder="1" applyAlignment="1">
      <alignment horizontal="center" vertical="center"/>
    </xf>
    <xf numFmtId="3" fontId="4" fillId="8" borderId="1" xfId="0" applyNumberFormat="1" applyFont="1" applyFill="1" applyBorder="1" applyAlignment="1">
      <alignment horizontal="center" vertical="center"/>
    </xf>
    <xf numFmtId="0" fontId="9" fillId="8" borderId="1" xfId="6" applyFont="1" applyFill="1" applyBorder="1" applyAlignment="1">
      <alignment horizontal="center" vertical="center"/>
    </xf>
    <xf numFmtId="0" fontId="9" fillId="8" borderId="1" xfId="4" applyFont="1" applyFill="1" applyBorder="1" applyAlignment="1">
      <alignment horizontal="center" vertical="center"/>
    </xf>
    <xf numFmtId="0" fontId="9" fillId="8" borderId="1" xfId="0" applyFont="1" applyFill="1" applyBorder="1" applyAlignment="1">
      <alignment horizontal="center" vertical="center"/>
    </xf>
    <xf numFmtId="166" fontId="4" fillId="8" borderId="1" xfId="0" applyNumberFormat="1" applyFont="1" applyFill="1" applyBorder="1" applyAlignment="1" applyProtection="1">
      <alignment horizontal="left" vertical="center"/>
      <protection locked="0"/>
    </xf>
    <xf numFmtId="164" fontId="4" fillId="8" borderId="1" xfId="1" applyNumberFormat="1" applyFont="1" applyFill="1" applyBorder="1" applyAlignment="1" applyProtection="1">
      <alignment horizontal="center"/>
      <protection locked="0"/>
    </xf>
    <xf numFmtId="0" fontId="4" fillId="8" borderId="1" xfId="0" applyFont="1" applyFill="1" applyBorder="1" applyProtection="1">
      <protection locked="0"/>
    </xf>
    <xf numFmtId="14" fontId="4" fillId="8" borderId="1" xfId="0" applyNumberFormat="1" applyFont="1" applyFill="1" applyBorder="1" applyAlignment="1" applyProtection="1">
      <alignment horizontal="center" vertical="center"/>
      <protection locked="0"/>
    </xf>
    <xf numFmtId="0" fontId="4" fillId="8" borderId="1" xfId="0" applyFont="1" applyFill="1" applyBorder="1" applyAlignment="1" applyProtection="1">
      <alignment horizontal="center"/>
      <protection locked="0"/>
    </xf>
    <xf numFmtId="0" fontId="4" fillId="8" borderId="1" xfId="0" applyFont="1" applyFill="1" applyBorder="1" applyAlignment="1" applyProtection="1">
      <alignment horizontal="right"/>
      <protection locked="0"/>
    </xf>
    <xf numFmtId="166" fontId="4" fillId="8" borderId="1" xfId="1" applyNumberFormat="1" applyFont="1" applyFill="1" applyBorder="1" applyAlignment="1">
      <alignment horizontal="center" vertical="center"/>
    </xf>
    <xf numFmtId="164" fontId="4" fillId="8" borderId="1" xfId="1" applyNumberFormat="1" applyFont="1" applyFill="1" applyBorder="1" applyAlignment="1">
      <alignment horizontal="center" vertical="center"/>
    </xf>
    <xf numFmtId="166" fontId="4" fillId="9" borderId="28" xfId="0" applyNumberFormat="1" applyFont="1" applyFill="1" applyBorder="1" applyAlignment="1">
      <alignment horizontal="center" vertical="center"/>
    </xf>
    <xf numFmtId="166" fontId="4" fillId="9" borderId="29" xfId="0" applyNumberFormat="1" applyFont="1" applyFill="1" applyBorder="1" applyAlignment="1">
      <alignment horizontal="center" vertical="center"/>
    </xf>
    <xf numFmtId="166" fontId="4" fillId="9" borderId="30" xfId="0" applyNumberFormat="1" applyFont="1" applyFill="1" applyBorder="1" applyAlignment="1">
      <alignment horizontal="center" vertical="center"/>
    </xf>
    <xf numFmtId="166" fontId="4" fillId="8" borderId="1" xfId="0" applyNumberFormat="1" applyFont="1" applyFill="1" applyBorder="1" applyAlignment="1">
      <alignment horizontal="center" vertical="center"/>
    </xf>
    <xf numFmtId="166" fontId="9" fillId="8" borderId="1" xfId="0" applyNumberFormat="1" applyFont="1" applyFill="1" applyBorder="1" applyAlignment="1">
      <alignment horizontal="center" vertical="center"/>
    </xf>
    <xf numFmtId="164" fontId="4" fillId="8" borderId="1" xfId="1" applyNumberFormat="1"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166" fontId="4" fillId="8" borderId="1" xfId="0" applyNumberFormat="1" applyFont="1" applyFill="1" applyBorder="1" applyAlignment="1" applyProtection="1">
      <alignment horizontal="center" vertical="center"/>
      <protection locked="0"/>
    </xf>
    <xf numFmtId="0" fontId="9" fillId="0" borderId="0" xfId="0" applyFont="1" applyAlignment="1">
      <alignment horizontal="center"/>
    </xf>
    <xf numFmtId="166" fontId="3" fillId="0" borderId="1" xfId="1" applyNumberFormat="1" applyFont="1" applyBorder="1" applyAlignment="1" applyProtection="1">
      <alignment horizontal="center"/>
      <protection locked="0"/>
    </xf>
    <xf numFmtId="49" fontId="2" fillId="0" borderId="26" xfId="0" applyNumberFormat="1" applyFont="1" applyBorder="1" applyAlignment="1" applyProtection="1">
      <alignment horizontal="center" vertical="center" readingOrder="2"/>
      <protection locked="0"/>
    </xf>
    <xf numFmtId="0" fontId="2" fillId="0" borderId="26" xfId="0" applyFont="1" applyBorder="1" applyAlignment="1" applyProtection="1">
      <alignment horizontal="center" vertical="center" readingOrder="2"/>
      <protection locked="0"/>
    </xf>
    <xf numFmtId="0" fontId="2" fillId="0" borderId="27" xfId="0" applyFont="1" applyBorder="1" applyAlignment="1" applyProtection="1">
      <alignment horizontal="center" vertical="center" readingOrder="2"/>
      <protection locked="0"/>
    </xf>
    <xf numFmtId="0" fontId="4" fillId="0" borderId="34" xfId="0" applyFont="1" applyBorder="1" applyAlignment="1" applyProtection="1">
      <alignment vertical="center"/>
      <protection locked="0"/>
    </xf>
    <xf numFmtId="166" fontId="9" fillId="0" borderId="0" xfId="0" applyNumberFormat="1" applyFont="1"/>
    <xf numFmtId="0" fontId="4" fillId="2" borderId="35" xfId="0" applyFont="1" applyFill="1" applyBorder="1" applyAlignment="1">
      <alignment horizontal="center" vertical="center"/>
    </xf>
    <xf numFmtId="10" fontId="4" fillId="2" borderId="31" xfId="2" applyNumberFormat="1" applyFont="1" applyFill="1" applyBorder="1" applyAlignment="1">
      <alignment horizontal="center" vertical="center"/>
    </xf>
    <xf numFmtId="0" fontId="4" fillId="2" borderId="12" xfId="2" applyNumberFormat="1" applyFont="1" applyFill="1" applyBorder="1" applyAlignment="1">
      <alignment horizontal="center" vertical="center"/>
    </xf>
    <xf numFmtId="0" fontId="4" fillId="7" borderId="35" xfId="0" applyFont="1" applyFill="1" applyBorder="1" applyAlignment="1">
      <alignment horizontal="center" vertical="center"/>
    </xf>
    <xf numFmtId="10" fontId="4" fillId="7" borderId="31" xfId="2" applyNumberFormat="1" applyFont="1" applyFill="1" applyBorder="1" applyAlignment="1">
      <alignment horizontal="center" vertical="center"/>
    </xf>
    <xf numFmtId="0" fontId="4" fillId="7" borderId="7" xfId="2" applyNumberFormat="1" applyFont="1" applyFill="1" applyBorder="1" applyAlignment="1">
      <alignment horizontal="center" vertical="center"/>
    </xf>
    <xf numFmtId="0" fontId="4" fillId="8" borderId="1" xfId="0" applyFont="1" applyFill="1" applyBorder="1" applyAlignment="1" applyProtection="1">
      <alignment wrapText="1"/>
      <protection locked="0"/>
    </xf>
    <xf numFmtId="166" fontId="4" fillId="8" borderId="1" xfId="0" applyNumberFormat="1" applyFont="1" applyFill="1" applyBorder="1" applyAlignment="1" applyProtection="1">
      <alignment horizontal="center" vertical="center" wrapText="1"/>
      <protection locked="0"/>
    </xf>
    <xf numFmtId="0" fontId="10" fillId="10" borderId="1" xfId="0" applyFont="1" applyFill="1" applyBorder="1" applyAlignment="1">
      <alignment horizontal="center" vertical="center" wrapText="1" readingOrder="2"/>
    </xf>
    <xf numFmtId="0" fontId="4" fillId="0" borderId="0" xfId="0" applyFont="1" applyAlignment="1">
      <alignment horizontal="center"/>
    </xf>
    <xf numFmtId="0" fontId="3" fillId="0" borderId="0" xfId="0" applyFont="1" applyAlignment="1">
      <alignment horizont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5"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xf numFmtId="0" fontId="10" fillId="11" borderId="1" xfId="0" applyFont="1" applyFill="1" applyBorder="1" applyAlignment="1">
      <alignment horizontal="center" vertical="center" wrapText="1" readingOrder="2"/>
    </xf>
    <xf numFmtId="0" fontId="10" fillId="11" borderId="1" xfId="0" applyFont="1" applyFill="1" applyBorder="1" applyAlignment="1">
      <alignment horizontal="center" vertical="center" readingOrder="2"/>
    </xf>
    <xf numFmtId="0" fontId="10" fillId="10" borderId="1" xfId="0" applyFont="1" applyFill="1" applyBorder="1" applyAlignment="1">
      <alignment horizontal="center" vertical="center" readingOrder="2"/>
    </xf>
  </cellXfs>
  <cellStyles count="7">
    <cellStyle name="20% - Accent4" xfId="4" builtinId="42"/>
    <cellStyle name="40% - Accent2" xfId="3" builtinId="35"/>
    <cellStyle name="40% - Accent4" xfId="5" builtinId="43"/>
    <cellStyle name="40% - Accent5" xfId="6" builtinId="47"/>
    <cellStyle name="Comma" xfId="1" builtinId="3"/>
    <cellStyle name="Normal" xfId="0" builtinId="0"/>
    <cellStyle name="Percent" xfId="2" builtinId="5"/>
  </cellStyles>
  <dxfs count="15">
    <dxf>
      <fill>
        <patternFill>
          <bgColor theme="1"/>
        </patternFill>
      </fill>
    </dxf>
    <dxf>
      <fill>
        <patternFill>
          <bgColor theme="5"/>
        </patternFill>
      </fill>
    </dxf>
    <dxf>
      <fill>
        <patternFill>
          <bgColor rgb="FFC00000"/>
        </patternFill>
      </fill>
    </dxf>
    <dxf>
      <fill>
        <patternFill>
          <bgColor theme="5"/>
        </patternFill>
      </fill>
    </dxf>
    <dxf>
      <fill>
        <patternFill>
          <bgColor rgb="FFC00000"/>
        </patternFill>
      </fill>
    </dxf>
    <dxf>
      <fill>
        <patternFill>
          <bgColor theme="1"/>
        </patternFill>
      </fill>
    </dxf>
    <dxf>
      <fill>
        <patternFill>
          <bgColor theme="1"/>
        </patternFill>
      </fill>
    </dxf>
    <dxf>
      <fill>
        <patternFill>
          <bgColor rgb="FFFF0000"/>
        </patternFill>
      </fill>
    </dxf>
    <dxf>
      <fill>
        <patternFill>
          <bgColor theme="5"/>
        </patternFill>
      </fill>
    </dxf>
    <dxf>
      <fill>
        <patternFill>
          <bgColor theme="1"/>
        </patternFill>
      </fill>
    </dxf>
    <dxf>
      <fill>
        <patternFill>
          <bgColor theme="1"/>
        </patternFill>
      </fill>
    </dxf>
    <dxf>
      <fill>
        <patternFill>
          <bgColor theme="5"/>
        </patternFill>
      </fill>
    </dxf>
    <dxf>
      <fill>
        <patternFill>
          <bgColor rgb="FFFF0000"/>
        </patternFill>
      </fill>
    </dxf>
    <dxf>
      <fill>
        <patternFill>
          <bgColor theme="5"/>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8E12-8881-4D7F-9106-3FCE7D955B03}">
  <sheetPr codeName="Sheet1">
    <tabColor theme="5" tint="0.79998168889431442"/>
  </sheetPr>
  <dimension ref="A1:B18"/>
  <sheetViews>
    <sheetView showGridLines="0" tabSelected="1" zoomScale="85" zoomScaleNormal="85" zoomScaleSheetLayoutView="100" workbookViewId="0"/>
  </sheetViews>
  <sheetFormatPr defaultRowHeight="17.25" x14ac:dyDescent="0.3"/>
  <cols>
    <col min="1" max="1" width="154.85546875" style="1" bestFit="1" customWidth="1"/>
    <col min="2" max="2" width="30.7109375" style="1" customWidth="1"/>
    <col min="3" max="16384" width="9.140625" style="1"/>
  </cols>
  <sheetData>
    <row r="1" spans="1:2" ht="20.25" x14ac:dyDescent="0.3">
      <c r="A1" s="110"/>
      <c r="B1" s="24" t="s">
        <v>133</v>
      </c>
    </row>
    <row r="2" spans="1:2" ht="32.25" customHeight="1" x14ac:dyDescent="0.3">
      <c r="A2" s="111" t="s">
        <v>49</v>
      </c>
      <c r="B2" s="25" t="s">
        <v>134</v>
      </c>
    </row>
    <row r="3" spans="1:2" ht="32.25" customHeight="1" x14ac:dyDescent="0.3">
      <c r="A3" s="112">
        <v>2023</v>
      </c>
      <c r="B3" s="25" t="s">
        <v>140</v>
      </c>
    </row>
    <row r="4" spans="1:2" ht="58.5" customHeight="1" thickBot="1" x14ac:dyDescent="0.35">
      <c r="A4" s="113" t="s">
        <v>139</v>
      </c>
      <c r="B4" s="26" t="s">
        <v>135</v>
      </c>
    </row>
    <row r="5" spans="1:2" ht="226.5" customHeight="1" thickBot="1" x14ac:dyDescent="0.35">
      <c r="A5" s="114"/>
      <c r="B5" s="26" t="s">
        <v>206</v>
      </c>
    </row>
    <row r="8" spans="1:2" x14ac:dyDescent="0.3">
      <c r="A8" s="126" t="s">
        <v>201</v>
      </c>
      <c r="B8" s="126"/>
    </row>
    <row r="9" spans="1:2" x14ac:dyDescent="0.3">
      <c r="A9" s="125" t="s">
        <v>202</v>
      </c>
      <c r="B9" s="125"/>
    </row>
    <row r="10" spans="1:2" x14ac:dyDescent="0.3">
      <c r="A10" s="125" t="s">
        <v>212</v>
      </c>
      <c r="B10" s="125"/>
    </row>
    <row r="11" spans="1:2" x14ac:dyDescent="0.3">
      <c r="A11" s="125" t="s">
        <v>208</v>
      </c>
      <c r="B11" s="125"/>
    </row>
    <row r="12" spans="1:2" x14ac:dyDescent="0.3">
      <c r="A12" s="125" t="s">
        <v>207</v>
      </c>
      <c r="B12" s="125"/>
    </row>
    <row r="13" spans="1:2" x14ac:dyDescent="0.3">
      <c r="A13" s="125" t="s">
        <v>204</v>
      </c>
      <c r="B13" s="125"/>
    </row>
    <row r="14" spans="1:2" x14ac:dyDescent="0.3">
      <c r="A14" s="125" t="s">
        <v>209</v>
      </c>
      <c r="B14" s="125"/>
    </row>
    <row r="15" spans="1:2" x14ac:dyDescent="0.3">
      <c r="A15" s="125" t="s">
        <v>203</v>
      </c>
      <c r="B15" s="125"/>
    </row>
    <row r="16" spans="1:2" x14ac:dyDescent="0.3">
      <c r="A16" s="125" t="s">
        <v>205</v>
      </c>
      <c r="B16" s="125"/>
    </row>
    <row r="17" spans="1:2" x14ac:dyDescent="0.3">
      <c r="A17" s="125" t="s">
        <v>210</v>
      </c>
      <c r="B17" s="125"/>
    </row>
    <row r="18" spans="1:2" x14ac:dyDescent="0.3">
      <c r="A18" s="125" t="s">
        <v>211</v>
      </c>
      <c r="B18" s="125"/>
    </row>
  </sheetData>
  <dataConsolidate/>
  <mergeCells count="11">
    <mergeCell ref="A8:B8"/>
    <mergeCell ref="A9:B9"/>
    <mergeCell ref="A15:B15"/>
    <mergeCell ref="A14:B14"/>
    <mergeCell ref="A11:B11"/>
    <mergeCell ref="A12:B12"/>
    <mergeCell ref="A17:B17"/>
    <mergeCell ref="A18:B18"/>
    <mergeCell ref="A10:B10"/>
    <mergeCell ref="A13:B13"/>
    <mergeCell ref="A16:B16"/>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785280D8-2FB0-4D82-BDC5-814C6B280053}">
            <xm:f>AND($A$2=البيانات!$I$27, $K1&gt;50000)</xm:f>
            <x14:dxf>
              <fill>
                <patternFill>
                  <bgColor rgb="FFC00000"/>
                </patternFill>
              </fill>
            </x14:dxf>
          </x14:cfRule>
          <x14:cfRule type="expression" priority="2" id="{DA2A61F0-3567-4BFF-807D-7C091D1917E0}">
            <xm:f>AND($A$2=البيانات!$I$26, $K1&gt;25000)</xm:f>
            <x14:dxf>
              <fill>
                <patternFill>
                  <bgColor theme="5"/>
                </patternFill>
              </fill>
            </x14:dxf>
          </x14:cfRule>
          <xm:sqref>A1</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r:uid="{1E7A315D-7C11-42B3-A969-86B32C6D3B72}">
          <x14:formula1>
            <xm:f>البيانات!$I$29:$I$32</xm:f>
          </x14:formula1>
          <xm:sqref>A4</xm:sqref>
        </x14:dataValidation>
        <x14:dataValidation type="list" allowBlank="1" showInputMessage="1" showErrorMessage="1" xr:uid="{9B551B61-1EB0-4A75-9575-9928C377006D}">
          <x14:formula1>
            <xm:f>البيانات!$I$26:$I$27</xm:f>
          </x14:formula1>
          <xm:sqref>A2</xm:sqref>
        </x14:dataValidation>
        <x14:dataValidation type="list" allowBlank="1" showInputMessage="1" showErrorMessage="1" xr:uid="{08D2ACC1-0230-4965-83BF-E44EF8591335}">
          <x14:formula1>
            <xm:f>البيانات!$F$50:$F$58</xm:f>
          </x14:formula1>
          <xm:sqref>A3</xm:sqref>
        </x14:dataValidation>
        <x14:dataValidation type="list" allowBlank="1" showInputMessage="1" showErrorMessage="1" xr:uid="{48487861-AB4D-4DC1-8060-0070F6837188}">
          <x14:formula1>
            <xm:f>البيانات!$H$53:$H$158</xm:f>
          </x14:formula1>
          <xm:sqref>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AF79-A6DF-49BC-9FF8-6B3DCE3D422B}">
  <sheetPr codeName="Sheet2">
    <tabColor theme="0" tint="-0.14999847407452621"/>
  </sheetPr>
  <dimension ref="A1:V72"/>
  <sheetViews>
    <sheetView topLeftCell="H1" zoomScale="70" zoomScaleNormal="70" workbookViewId="0">
      <selection activeCell="J23" sqref="J23"/>
    </sheetView>
  </sheetViews>
  <sheetFormatPr defaultRowHeight="17.25" x14ac:dyDescent="0.3"/>
  <cols>
    <col min="1" max="1" width="21.85546875" style="28" customWidth="1"/>
    <col min="2" max="2" width="34" style="68" customWidth="1"/>
    <col min="3" max="3" width="71.5703125" style="68" customWidth="1"/>
    <col min="4" max="4" width="40.140625" style="68" bestFit="1" customWidth="1"/>
    <col min="5" max="5" width="17.140625" style="69" bestFit="1" customWidth="1"/>
    <col min="6" max="6" width="78.140625" style="68" bestFit="1" customWidth="1"/>
    <col min="7" max="7" width="36.140625" style="68" bestFit="1" customWidth="1"/>
    <col min="8" max="8" width="36.140625" style="70" customWidth="1"/>
    <col min="9" max="9" width="21.85546875" style="68" bestFit="1" customWidth="1"/>
    <col min="10" max="11" width="18.140625" style="70" bestFit="1" customWidth="1"/>
    <col min="12" max="13" width="14.140625" style="68" customWidth="1"/>
    <col min="14" max="14" width="48" style="68" bestFit="1" customWidth="1"/>
    <col min="15" max="15" width="15.85546875" style="68" customWidth="1"/>
    <col min="16" max="16" width="18.28515625" style="68" customWidth="1"/>
    <col min="17" max="17" width="24.140625" style="68" customWidth="1"/>
    <col min="18" max="18" width="104.7109375" style="68" customWidth="1"/>
    <col min="19" max="19" width="18" style="71" bestFit="1" customWidth="1"/>
    <col min="20" max="20" width="24.85546875" style="68" customWidth="1"/>
    <col min="21" max="21" width="17.5703125" style="68" bestFit="1" customWidth="1"/>
    <col min="22" max="22" width="3.85546875" style="1" bestFit="1" customWidth="1"/>
    <col min="23" max="16384" width="9.140625" style="1"/>
  </cols>
  <sheetData>
    <row r="1" spans="1:22" ht="93" customHeight="1" x14ac:dyDescent="0.3">
      <c r="A1" s="127" t="s">
        <v>149</v>
      </c>
      <c r="B1" s="127" t="s">
        <v>75</v>
      </c>
      <c r="C1" s="128" t="s">
        <v>70</v>
      </c>
      <c r="D1" s="127" t="s">
        <v>24</v>
      </c>
      <c r="E1" s="128" t="s">
        <v>34</v>
      </c>
      <c r="F1" s="127" t="s">
        <v>25</v>
      </c>
      <c r="G1" s="127" t="s">
        <v>26</v>
      </c>
      <c r="H1" s="128" t="s">
        <v>73</v>
      </c>
      <c r="I1" s="127" t="s">
        <v>27</v>
      </c>
      <c r="J1" s="23" t="s">
        <v>74</v>
      </c>
      <c r="K1" s="23" t="s">
        <v>143</v>
      </c>
      <c r="L1" s="128" t="s">
        <v>35</v>
      </c>
      <c r="M1" s="128" t="s">
        <v>33</v>
      </c>
      <c r="N1" s="128" t="s">
        <v>154</v>
      </c>
      <c r="O1" s="128" t="s">
        <v>153</v>
      </c>
      <c r="P1" s="128" t="s">
        <v>142</v>
      </c>
      <c r="Q1" s="127" t="s">
        <v>77</v>
      </c>
      <c r="R1" s="128" t="s">
        <v>213</v>
      </c>
      <c r="S1" s="130" t="s">
        <v>28</v>
      </c>
      <c r="T1" s="127" t="s">
        <v>29</v>
      </c>
      <c r="U1" s="127" t="s">
        <v>30</v>
      </c>
      <c r="V1" s="127" t="s">
        <v>141</v>
      </c>
    </row>
    <row r="2" spans="1:22" ht="36" customHeight="1" x14ac:dyDescent="0.3">
      <c r="A2" s="127"/>
      <c r="B2" s="127"/>
      <c r="C2" s="129"/>
      <c r="D2" s="127"/>
      <c r="E2" s="129"/>
      <c r="F2" s="127"/>
      <c r="G2" s="127"/>
      <c r="H2" s="129"/>
      <c r="I2" s="127"/>
      <c r="J2" s="131" t="s">
        <v>76</v>
      </c>
      <c r="K2" s="132"/>
      <c r="L2" s="129"/>
      <c r="M2" s="129"/>
      <c r="N2" s="129"/>
      <c r="O2" s="129"/>
      <c r="P2" s="129"/>
      <c r="Q2" s="127"/>
      <c r="R2" s="129"/>
      <c r="S2" s="130"/>
      <c r="T2" s="127"/>
      <c r="U2" s="127"/>
      <c r="V2" s="127"/>
    </row>
    <row r="3" spans="1:22" x14ac:dyDescent="0.3">
      <c r="A3" s="27">
        <f t="shared" ref="A3:A34" si="0">DATEDIF(L3,E3,"D")</f>
        <v>0</v>
      </c>
      <c r="B3" s="91"/>
      <c r="C3" s="92"/>
      <c r="D3" s="93"/>
      <c r="E3" s="94"/>
      <c r="F3" s="93"/>
      <c r="G3" s="93"/>
      <c r="H3" s="95"/>
      <c r="I3" s="93"/>
      <c r="J3" s="95"/>
      <c r="K3" s="95"/>
      <c r="L3" s="94"/>
      <c r="M3" s="93"/>
      <c r="N3" s="93"/>
      <c r="O3" s="93"/>
      <c r="P3" s="93"/>
      <c r="Q3" s="91"/>
      <c r="R3" s="122"/>
      <c r="S3" s="96"/>
      <c r="T3" s="93"/>
      <c r="U3" s="93"/>
      <c r="V3" s="2">
        <v>1</v>
      </c>
    </row>
    <row r="4" spans="1:22" x14ac:dyDescent="0.3">
      <c r="A4" s="27">
        <f t="shared" si="0"/>
        <v>0</v>
      </c>
      <c r="B4" s="91"/>
      <c r="C4" s="92"/>
      <c r="D4" s="93"/>
      <c r="E4" s="94"/>
      <c r="F4" s="93"/>
      <c r="G4" s="93"/>
      <c r="H4" s="95"/>
      <c r="I4" s="93"/>
      <c r="J4" s="95"/>
      <c r="K4" s="95"/>
      <c r="L4" s="94"/>
      <c r="M4" s="93"/>
      <c r="N4" s="93"/>
      <c r="O4" s="93"/>
      <c r="P4" s="93"/>
      <c r="Q4" s="91"/>
      <c r="R4" s="122"/>
      <c r="S4" s="96"/>
      <c r="T4" s="93"/>
      <c r="U4" s="93"/>
      <c r="V4" s="2">
        <v>2</v>
      </c>
    </row>
    <row r="5" spans="1:22" x14ac:dyDescent="0.3">
      <c r="A5" s="27">
        <f t="shared" si="0"/>
        <v>0</v>
      </c>
      <c r="B5" s="91"/>
      <c r="C5" s="92"/>
      <c r="D5" s="93"/>
      <c r="E5" s="94"/>
      <c r="F5" s="93"/>
      <c r="G5" s="93"/>
      <c r="H5" s="95"/>
      <c r="I5" s="93"/>
      <c r="J5" s="95"/>
      <c r="K5" s="95"/>
      <c r="L5" s="94"/>
      <c r="M5" s="93"/>
      <c r="N5" s="93"/>
      <c r="O5" s="93"/>
      <c r="P5" s="93"/>
      <c r="Q5" s="91"/>
      <c r="R5" s="122"/>
      <c r="S5" s="96"/>
      <c r="T5" s="93"/>
      <c r="U5" s="93"/>
      <c r="V5" s="2">
        <v>3</v>
      </c>
    </row>
    <row r="6" spans="1:22" x14ac:dyDescent="0.3">
      <c r="A6" s="27">
        <f t="shared" si="0"/>
        <v>0</v>
      </c>
      <c r="B6" s="91"/>
      <c r="C6" s="92"/>
      <c r="D6" s="93"/>
      <c r="E6" s="94"/>
      <c r="F6" s="93"/>
      <c r="G6" s="93"/>
      <c r="H6" s="95"/>
      <c r="I6" s="93"/>
      <c r="J6" s="95"/>
      <c r="K6" s="95"/>
      <c r="L6" s="94"/>
      <c r="M6" s="93"/>
      <c r="N6" s="93"/>
      <c r="O6" s="93"/>
      <c r="P6" s="93"/>
      <c r="Q6" s="91"/>
      <c r="R6" s="122"/>
      <c r="S6" s="96"/>
      <c r="T6" s="93"/>
      <c r="U6" s="93"/>
      <c r="V6" s="2">
        <v>4</v>
      </c>
    </row>
    <row r="7" spans="1:22" x14ac:dyDescent="0.3">
      <c r="A7" s="27">
        <f t="shared" si="0"/>
        <v>0</v>
      </c>
      <c r="B7" s="91"/>
      <c r="C7" s="92"/>
      <c r="D7" s="93"/>
      <c r="E7" s="94"/>
      <c r="F7" s="93"/>
      <c r="G7" s="93"/>
      <c r="H7" s="95"/>
      <c r="I7" s="93"/>
      <c r="J7" s="95"/>
      <c r="K7" s="95"/>
      <c r="L7" s="94"/>
      <c r="M7" s="93"/>
      <c r="N7" s="93"/>
      <c r="O7" s="93"/>
      <c r="P7" s="93"/>
      <c r="Q7" s="91"/>
      <c r="R7" s="122"/>
      <c r="S7" s="96"/>
      <c r="T7" s="93"/>
      <c r="U7" s="93"/>
      <c r="V7" s="2">
        <v>5</v>
      </c>
    </row>
    <row r="8" spans="1:22" x14ac:dyDescent="0.3">
      <c r="A8" s="27">
        <f t="shared" si="0"/>
        <v>0</v>
      </c>
      <c r="B8" s="91"/>
      <c r="C8" s="92"/>
      <c r="D8" s="93"/>
      <c r="E8" s="94"/>
      <c r="F8" s="93"/>
      <c r="G8" s="93"/>
      <c r="H8" s="95"/>
      <c r="I8" s="93"/>
      <c r="J8" s="95"/>
      <c r="K8" s="95"/>
      <c r="L8" s="94"/>
      <c r="M8" s="93"/>
      <c r="N8" s="93"/>
      <c r="O8" s="93"/>
      <c r="P8" s="93"/>
      <c r="Q8" s="91"/>
      <c r="R8" s="122"/>
      <c r="S8" s="96"/>
      <c r="T8" s="93"/>
      <c r="U8" s="93"/>
      <c r="V8" s="2">
        <v>6</v>
      </c>
    </row>
    <row r="9" spans="1:22" x14ac:dyDescent="0.3">
      <c r="A9" s="27">
        <f t="shared" si="0"/>
        <v>0</v>
      </c>
      <c r="B9" s="91"/>
      <c r="C9" s="92"/>
      <c r="D9" s="93"/>
      <c r="E9" s="94"/>
      <c r="F9" s="93"/>
      <c r="G9" s="93"/>
      <c r="H9" s="95"/>
      <c r="I9" s="93"/>
      <c r="J9" s="95"/>
      <c r="K9" s="95"/>
      <c r="L9" s="94"/>
      <c r="M9" s="93"/>
      <c r="N9" s="93"/>
      <c r="O9" s="93"/>
      <c r="P9" s="93"/>
      <c r="Q9" s="91"/>
      <c r="R9" s="122"/>
      <c r="S9" s="96"/>
      <c r="T9" s="93"/>
      <c r="U9" s="93"/>
      <c r="V9" s="2">
        <v>7</v>
      </c>
    </row>
    <row r="10" spans="1:22" x14ac:dyDescent="0.3">
      <c r="A10" s="27">
        <f t="shared" si="0"/>
        <v>0</v>
      </c>
      <c r="B10" s="91"/>
      <c r="C10" s="92"/>
      <c r="D10" s="93"/>
      <c r="E10" s="94"/>
      <c r="F10" s="93"/>
      <c r="G10" s="93"/>
      <c r="H10" s="95"/>
      <c r="I10" s="93"/>
      <c r="J10" s="95"/>
      <c r="K10" s="95"/>
      <c r="L10" s="94"/>
      <c r="M10" s="93"/>
      <c r="N10" s="93"/>
      <c r="O10" s="93"/>
      <c r="P10" s="93"/>
      <c r="Q10" s="91"/>
      <c r="R10" s="122"/>
      <c r="S10" s="96"/>
      <c r="T10" s="93"/>
      <c r="U10" s="93"/>
      <c r="V10" s="2">
        <v>8</v>
      </c>
    </row>
    <row r="11" spans="1:22" x14ac:dyDescent="0.3">
      <c r="A11" s="27">
        <f t="shared" si="0"/>
        <v>0</v>
      </c>
      <c r="B11" s="91"/>
      <c r="C11" s="92"/>
      <c r="D11" s="93"/>
      <c r="E11" s="94"/>
      <c r="F11" s="93"/>
      <c r="G11" s="93"/>
      <c r="H11" s="95"/>
      <c r="I11" s="93"/>
      <c r="J11" s="95"/>
      <c r="K11" s="95"/>
      <c r="L11" s="94"/>
      <c r="M11" s="93"/>
      <c r="N11" s="93"/>
      <c r="O11" s="93"/>
      <c r="P11" s="93"/>
      <c r="Q11" s="91"/>
      <c r="R11" s="122"/>
      <c r="S11" s="96"/>
      <c r="T11" s="93"/>
      <c r="U11" s="93"/>
      <c r="V11" s="2">
        <v>9</v>
      </c>
    </row>
    <row r="12" spans="1:22" x14ac:dyDescent="0.3">
      <c r="A12" s="27">
        <f t="shared" si="0"/>
        <v>0</v>
      </c>
      <c r="B12" s="91"/>
      <c r="C12" s="92"/>
      <c r="D12" s="93"/>
      <c r="E12" s="94"/>
      <c r="F12" s="93"/>
      <c r="G12" s="93"/>
      <c r="H12" s="95"/>
      <c r="I12" s="93"/>
      <c r="J12" s="95"/>
      <c r="K12" s="95"/>
      <c r="L12" s="94"/>
      <c r="M12" s="93"/>
      <c r="N12" s="93"/>
      <c r="O12" s="93"/>
      <c r="P12" s="93"/>
      <c r="Q12" s="91"/>
      <c r="R12" s="122"/>
      <c r="S12" s="96"/>
      <c r="T12" s="93"/>
      <c r="U12" s="93"/>
      <c r="V12" s="2">
        <v>10</v>
      </c>
    </row>
    <row r="13" spans="1:22" x14ac:dyDescent="0.3">
      <c r="A13" s="27">
        <f t="shared" si="0"/>
        <v>0</v>
      </c>
      <c r="B13" s="91"/>
      <c r="C13" s="92"/>
      <c r="D13" s="93"/>
      <c r="E13" s="94"/>
      <c r="F13" s="93"/>
      <c r="G13" s="93"/>
      <c r="H13" s="95"/>
      <c r="I13" s="93"/>
      <c r="J13" s="95"/>
      <c r="K13" s="95"/>
      <c r="L13" s="94"/>
      <c r="M13" s="93"/>
      <c r="N13" s="93"/>
      <c r="O13" s="93"/>
      <c r="P13" s="93"/>
      <c r="Q13" s="91"/>
      <c r="R13" s="122"/>
      <c r="S13" s="96"/>
      <c r="T13" s="93"/>
      <c r="U13" s="93"/>
      <c r="V13" s="2">
        <v>11</v>
      </c>
    </row>
    <row r="14" spans="1:22" x14ac:dyDescent="0.3">
      <c r="A14" s="27">
        <f t="shared" si="0"/>
        <v>0</v>
      </c>
      <c r="B14" s="91"/>
      <c r="C14" s="92"/>
      <c r="D14" s="93"/>
      <c r="E14" s="94"/>
      <c r="F14" s="93"/>
      <c r="G14" s="93"/>
      <c r="H14" s="95"/>
      <c r="I14" s="93"/>
      <c r="J14" s="95"/>
      <c r="K14" s="95"/>
      <c r="L14" s="94"/>
      <c r="M14" s="93"/>
      <c r="N14" s="93"/>
      <c r="O14" s="93"/>
      <c r="P14" s="93"/>
      <c r="Q14" s="91"/>
      <c r="R14" s="122"/>
      <c r="S14" s="96"/>
      <c r="T14" s="93"/>
      <c r="U14" s="93"/>
      <c r="V14" s="2">
        <v>12</v>
      </c>
    </row>
    <row r="15" spans="1:22" x14ac:dyDescent="0.3">
      <c r="A15" s="27">
        <f t="shared" si="0"/>
        <v>0</v>
      </c>
      <c r="B15" s="91"/>
      <c r="C15" s="92"/>
      <c r="D15" s="93"/>
      <c r="E15" s="94"/>
      <c r="F15" s="93"/>
      <c r="G15" s="93"/>
      <c r="H15" s="95"/>
      <c r="I15" s="93"/>
      <c r="J15" s="95"/>
      <c r="K15" s="95"/>
      <c r="L15" s="94"/>
      <c r="M15" s="93"/>
      <c r="N15" s="93"/>
      <c r="O15" s="93"/>
      <c r="P15" s="93"/>
      <c r="Q15" s="91"/>
      <c r="R15" s="122"/>
      <c r="S15" s="96"/>
      <c r="T15" s="93"/>
      <c r="U15" s="93"/>
      <c r="V15" s="2">
        <v>13</v>
      </c>
    </row>
    <row r="16" spans="1:22" x14ac:dyDescent="0.3">
      <c r="A16" s="27">
        <f t="shared" si="0"/>
        <v>0</v>
      </c>
      <c r="B16" s="91"/>
      <c r="C16" s="92"/>
      <c r="D16" s="93"/>
      <c r="E16" s="94"/>
      <c r="F16" s="93"/>
      <c r="G16" s="93"/>
      <c r="H16" s="95"/>
      <c r="I16" s="93"/>
      <c r="J16" s="95"/>
      <c r="K16" s="95"/>
      <c r="L16" s="94"/>
      <c r="M16" s="93"/>
      <c r="N16" s="93"/>
      <c r="O16" s="93"/>
      <c r="P16" s="93"/>
      <c r="Q16" s="91"/>
      <c r="R16" s="122"/>
      <c r="S16" s="96"/>
      <c r="T16" s="93"/>
      <c r="U16" s="93"/>
      <c r="V16" s="2">
        <v>14</v>
      </c>
    </row>
    <row r="17" spans="1:22" x14ac:dyDescent="0.3">
      <c r="A17" s="27">
        <f t="shared" si="0"/>
        <v>0</v>
      </c>
      <c r="B17" s="91"/>
      <c r="C17" s="92"/>
      <c r="D17" s="93"/>
      <c r="E17" s="94"/>
      <c r="F17" s="93"/>
      <c r="G17" s="93"/>
      <c r="H17" s="95"/>
      <c r="I17" s="93"/>
      <c r="J17" s="95"/>
      <c r="K17" s="95"/>
      <c r="L17" s="94"/>
      <c r="M17" s="93"/>
      <c r="N17" s="93"/>
      <c r="O17" s="93"/>
      <c r="P17" s="93"/>
      <c r="Q17" s="91"/>
      <c r="R17" s="122"/>
      <c r="S17" s="96"/>
      <c r="T17" s="93"/>
      <c r="U17" s="93"/>
      <c r="V17" s="2">
        <v>15</v>
      </c>
    </row>
    <row r="18" spans="1:22" x14ac:dyDescent="0.3">
      <c r="A18" s="27">
        <f t="shared" si="0"/>
        <v>0</v>
      </c>
      <c r="B18" s="91"/>
      <c r="C18" s="92"/>
      <c r="D18" s="93"/>
      <c r="E18" s="94"/>
      <c r="F18" s="93"/>
      <c r="G18" s="93"/>
      <c r="H18" s="95"/>
      <c r="I18" s="93"/>
      <c r="J18" s="95"/>
      <c r="K18" s="95"/>
      <c r="L18" s="94"/>
      <c r="M18" s="93"/>
      <c r="N18" s="93"/>
      <c r="O18" s="93"/>
      <c r="P18" s="93"/>
      <c r="Q18" s="91"/>
      <c r="R18" s="122"/>
      <c r="S18" s="96"/>
      <c r="T18" s="93"/>
      <c r="U18" s="93"/>
      <c r="V18" s="2">
        <v>16</v>
      </c>
    </row>
    <row r="19" spans="1:22" x14ac:dyDescent="0.3">
      <c r="A19" s="27">
        <f t="shared" si="0"/>
        <v>0</v>
      </c>
      <c r="B19" s="91"/>
      <c r="C19" s="92"/>
      <c r="D19" s="93"/>
      <c r="E19" s="94"/>
      <c r="F19" s="93"/>
      <c r="G19" s="93"/>
      <c r="H19" s="95"/>
      <c r="I19" s="93"/>
      <c r="J19" s="95"/>
      <c r="K19" s="95"/>
      <c r="L19" s="94"/>
      <c r="M19" s="93"/>
      <c r="N19" s="93"/>
      <c r="O19" s="93"/>
      <c r="P19" s="93"/>
      <c r="Q19" s="91"/>
      <c r="R19" s="122"/>
      <c r="S19" s="96"/>
      <c r="T19" s="93"/>
      <c r="U19" s="93"/>
      <c r="V19" s="2">
        <v>17</v>
      </c>
    </row>
    <row r="20" spans="1:22" x14ac:dyDescent="0.3">
      <c r="A20" s="27">
        <f t="shared" si="0"/>
        <v>0</v>
      </c>
      <c r="B20" s="91"/>
      <c r="C20" s="92"/>
      <c r="D20" s="93"/>
      <c r="E20" s="94"/>
      <c r="F20" s="93"/>
      <c r="G20" s="93"/>
      <c r="H20" s="95"/>
      <c r="I20" s="93"/>
      <c r="J20" s="95"/>
      <c r="K20" s="95"/>
      <c r="L20" s="94"/>
      <c r="M20" s="93"/>
      <c r="N20" s="93"/>
      <c r="O20" s="93"/>
      <c r="P20" s="93"/>
      <c r="Q20" s="91"/>
      <c r="R20" s="122"/>
      <c r="S20" s="96"/>
      <c r="T20" s="93"/>
      <c r="U20" s="93"/>
      <c r="V20" s="2">
        <v>18</v>
      </c>
    </row>
    <row r="21" spans="1:22" x14ac:dyDescent="0.3">
      <c r="A21" s="27">
        <f t="shared" si="0"/>
        <v>0</v>
      </c>
      <c r="B21" s="91"/>
      <c r="C21" s="92"/>
      <c r="D21" s="93"/>
      <c r="E21" s="94"/>
      <c r="F21" s="93"/>
      <c r="G21" s="93"/>
      <c r="H21" s="95"/>
      <c r="I21" s="93"/>
      <c r="J21" s="95"/>
      <c r="K21" s="95"/>
      <c r="L21" s="94"/>
      <c r="M21" s="93"/>
      <c r="N21" s="93"/>
      <c r="O21" s="93"/>
      <c r="P21" s="93"/>
      <c r="Q21" s="91"/>
      <c r="R21" s="122"/>
      <c r="S21" s="96"/>
      <c r="T21" s="93"/>
      <c r="U21" s="93"/>
      <c r="V21" s="2">
        <v>19</v>
      </c>
    </row>
    <row r="22" spans="1:22" x14ac:dyDescent="0.3">
      <c r="A22" s="27">
        <f t="shared" si="0"/>
        <v>0</v>
      </c>
      <c r="B22" s="91"/>
      <c r="C22" s="92"/>
      <c r="D22" s="93"/>
      <c r="E22" s="94"/>
      <c r="F22" s="93"/>
      <c r="G22" s="93"/>
      <c r="H22" s="95"/>
      <c r="I22" s="93"/>
      <c r="J22" s="95"/>
      <c r="K22" s="95"/>
      <c r="L22" s="94"/>
      <c r="M22" s="93"/>
      <c r="N22" s="93"/>
      <c r="O22" s="93"/>
      <c r="P22" s="93"/>
      <c r="Q22" s="91"/>
      <c r="R22" s="122"/>
      <c r="S22" s="96"/>
      <c r="T22" s="93"/>
      <c r="U22" s="93"/>
      <c r="V22" s="2">
        <v>20</v>
      </c>
    </row>
    <row r="23" spans="1:22" x14ac:dyDescent="0.3">
      <c r="A23" s="27">
        <f t="shared" si="0"/>
        <v>0</v>
      </c>
      <c r="B23" s="91"/>
      <c r="C23" s="92"/>
      <c r="D23" s="93"/>
      <c r="E23" s="94"/>
      <c r="F23" s="93"/>
      <c r="G23" s="93"/>
      <c r="H23" s="95"/>
      <c r="I23" s="93"/>
      <c r="J23" s="95"/>
      <c r="K23" s="95"/>
      <c r="L23" s="94"/>
      <c r="M23" s="93"/>
      <c r="N23" s="93"/>
      <c r="O23" s="93"/>
      <c r="P23" s="93"/>
      <c r="Q23" s="91"/>
      <c r="R23" s="122"/>
      <c r="S23" s="96"/>
      <c r="T23" s="93"/>
      <c r="U23" s="93"/>
      <c r="V23" s="2">
        <v>21</v>
      </c>
    </row>
    <row r="24" spans="1:22" x14ac:dyDescent="0.3">
      <c r="A24" s="27">
        <f t="shared" si="0"/>
        <v>0</v>
      </c>
      <c r="B24" s="91"/>
      <c r="C24" s="92"/>
      <c r="D24" s="93"/>
      <c r="E24" s="94"/>
      <c r="F24" s="93"/>
      <c r="G24" s="93"/>
      <c r="H24" s="95"/>
      <c r="I24" s="93"/>
      <c r="J24" s="95"/>
      <c r="K24" s="95"/>
      <c r="L24" s="94"/>
      <c r="M24" s="93"/>
      <c r="N24" s="93"/>
      <c r="O24" s="93"/>
      <c r="P24" s="93"/>
      <c r="Q24" s="91"/>
      <c r="R24" s="122"/>
      <c r="S24" s="96"/>
      <c r="T24" s="93"/>
      <c r="U24" s="93"/>
      <c r="V24" s="2">
        <v>22</v>
      </c>
    </row>
    <row r="25" spans="1:22" x14ac:dyDescent="0.3">
      <c r="A25" s="27">
        <f t="shared" si="0"/>
        <v>0</v>
      </c>
      <c r="B25" s="91"/>
      <c r="C25" s="92"/>
      <c r="D25" s="93"/>
      <c r="E25" s="94"/>
      <c r="F25" s="93"/>
      <c r="G25" s="93"/>
      <c r="H25" s="95"/>
      <c r="I25" s="93"/>
      <c r="J25" s="95"/>
      <c r="K25" s="95"/>
      <c r="L25" s="94"/>
      <c r="M25" s="93"/>
      <c r="N25" s="93"/>
      <c r="O25" s="93"/>
      <c r="P25" s="93"/>
      <c r="Q25" s="91"/>
      <c r="R25" s="122"/>
      <c r="S25" s="96"/>
      <c r="T25" s="93"/>
      <c r="U25" s="93"/>
      <c r="V25" s="2">
        <v>23</v>
      </c>
    </row>
    <row r="26" spans="1:22" x14ac:dyDescent="0.3">
      <c r="A26" s="27">
        <f t="shared" si="0"/>
        <v>0</v>
      </c>
      <c r="B26" s="91"/>
      <c r="C26" s="92"/>
      <c r="D26" s="93"/>
      <c r="E26" s="94"/>
      <c r="F26" s="93"/>
      <c r="G26" s="93"/>
      <c r="H26" s="95"/>
      <c r="I26" s="93"/>
      <c r="J26" s="95"/>
      <c r="K26" s="95"/>
      <c r="L26" s="94"/>
      <c r="M26" s="93"/>
      <c r="N26" s="93"/>
      <c r="O26" s="93"/>
      <c r="P26" s="93"/>
      <c r="Q26" s="91"/>
      <c r="R26" s="122"/>
      <c r="S26" s="96"/>
      <c r="T26" s="93"/>
      <c r="U26" s="93"/>
      <c r="V26" s="2">
        <v>24</v>
      </c>
    </row>
    <row r="27" spans="1:22" x14ac:dyDescent="0.3">
      <c r="A27" s="27">
        <f t="shared" si="0"/>
        <v>0</v>
      </c>
      <c r="B27" s="91"/>
      <c r="C27" s="92"/>
      <c r="D27" s="93"/>
      <c r="E27" s="94"/>
      <c r="F27" s="93"/>
      <c r="G27" s="93"/>
      <c r="H27" s="95"/>
      <c r="I27" s="93"/>
      <c r="J27" s="95"/>
      <c r="K27" s="95"/>
      <c r="L27" s="94"/>
      <c r="M27" s="93"/>
      <c r="N27" s="93"/>
      <c r="O27" s="93"/>
      <c r="P27" s="93"/>
      <c r="Q27" s="91"/>
      <c r="R27" s="122"/>
      <c r="S27" s="96"/>
      <c r="T27" s="93"/>
      <c r="U27" s="93"/>
      <c r="V27" s="2">
        <v>25</v>
      </c>
    </row>
    <row r="28" spans="1:22" x14ac:dyDescent="0.3">
      <c r="A28" s="27">
        <f t="shared" si="0"/>
        <v>0</v>
      </c>
      <c r="B28" s="91"/>
      <c r="C28" s="92"/>
      <c r="D28" s="93"/>
      <c r="E28" s="94"/>
      <c r="F28" s="93"/>
      <c r="G28" s="93"/>
      <c r="H28" s="95"/>
      <c r="I28" s="93"/>
      <c r="J28" s="95"/>
      <c r="K28" s="95"/>
      <c r="L28" s="94"/>
      <c r="M28" s="93"/>
      <c r="N28" s="93"/>
      <c r="O28" s="93"/>
      <c r="P28" s="93"/>
      <c r="Q28" s="91"/>
      <c r="R28" s="122"/>
      <c r="S28" s="96"/>
      <c r="T28" s="93"/>
      <c r="U28" s="93"/>
      <c r="V28" s="2">
        <v>26</v>
      </c>
    </row>
    <row r="29" spans="1:22" x14ac:dyDescent="0.3">
      <c r="A29" s="27">
        <f t="shared" si="0"/>
        <v>0</v>
      </c>
      <c r="B29" s="91"/>
      <c r="C29" s="92"/>
      <c r="D29" s="93"/>
      <c r="E29" s="94"/>
      <c r="F29" s="93"/>
      <c r="G29" s="93"/>
      <c r="H29" s="95"/>
      <c r="I29" s="93"/>
      <c r="J29" s="95"/>
      <c r="K29" s="95"/>
      <c r="L29" s="94"/>
      <c r="M29" s="93"/>
      <c r="N29" s="93"/>
      <c r="O29" s="93"/>
      <c r="P29" s="93"/>
      <c r="Q29" s="91"/>
      <c r="R29" s="122"/>
      <c r="S29" s="96"/>
      <c r="T29" s="93"/>
      <c r="U29" s="93"/>
      <c r="V29" s="2">
        <v>27</v>
      </c>
    </row>
    <row r="30" spans="1:22" x14ac:dyDescent="0.3">
      <c r="A30" s="27">
        <f t="shared" si="0"/>
        <v>0</v>
      </c>
      <c r="B30" s="91"/>
      <c r="C30" s="92"/>
      <c r="D30" s="93"/>
      <c r="E30" s="94"/>
      <c r="F30" s="93"/>
      <c r="G30" s="93"/>
      <c r="H30" s="95"/>
      <c r="I30" s="93"/>
      <c r="J30" s="95"/>
      <c r="K30" s="95"/>
      <c r="L30" s="94"/>
      <c r="M30" s="93"/>
      <c r="N30" s="93"/>
      <c r="O30" s="93"/>
      <c r="P30" s="93"/>
      <c r="Q30" s="91"/>
      <c r="R30" s="122"/>
      <c r="S30" s="96"/>
      <c r="T30" s="93"/>
      <c r="U30" s="93"/>
      <c r="V30" s="2">
        <v>28</v>
      </c>
    </row>
    <row r="31" spans="1:22" x14ac:dyDescent="0.3">
      <c r="A31" s="27">
        <f t="shared" si="0"/>
        <v>0</v>
      </c>
      <c r="B31" s="91"/>
      <c r="C31" s="92"/>
      <c r="D31" s="93"/>
      <c r="E31" s="94"/>
      <c r="F31" s="93"/>
      <c r="G31" s="93"/>
      <c r="H31" s="95"/>
      <c r="I31" s="93"/>
      <c r="J31" s="95"/>
      <c r="K31" s="95"/>
      <c r="L31" s="94"/>
      <c r="M31" s="93"/>
      <c r="N31" s="93"/>
      <c r="O31" s="93"/>
      <c r="P31" s="93"/>
      <c r="Q31" s="91"/>
      <c r="R31" s="122"/>
      <c r="S31" s="96"/>
      <c r="T31" s="93"/>
      <c r="U31" s="93"/>
      <c r="V31" s="2">
        <v>29</v>
      </c>
    </row>
    <row r="32" spans="1:22" x14ac:dyDescent="0.3">
      <c r="A32" s="27">
        <f t="shared" si="0"/>
        <v>0</v>
      </c>
      <c r="B32" s="91"/>
      <c r="C32" s="92"/>
      <c r="D32" s="93"/>
      <c r="E32" s="94"/>
      <c r="F32" s="93"/>
      <c r="G32" s="93"/>
      <c r="H32" s="95"/>
      <c r="I32" s="93"/>
      <c r="J32" s="95"/>
      <c r="K32" s="95"/>
      <c r="L32" s="94"/>
      <c r="M32" s="93"/>
      <c r="N32" s="93"/>
      <c r="O32" s="93"/>
      <c r="P32" s="93"/>
      <c r="Q32" s="91"/>
      <c r="R32" s="122"/>
      <c r="S32" s="96"/>
      <c r="T32" s="93"/>
      <c r="U32" s="93"/>
      <c r="V32" s="2">
        <v>30</v>
      </c>
    </row>
    <row r="33" spans="1:22" x14ac:dyDescent="0.3">
      <c r="A33" s="27">
        <f t="shared" si="0"/>
        <v>0</v>
      </c>
      <c r="B33" s="91"/>
      <c r="C33" s="92"/>
      <c r="D33" s="93"/>
      <c r="E33" s="94"/>
      <c r="F33" s="93"/>
      <c r="G33" s="93"/>
      <c r="H33" s="95"/>
      <c r="I33" s="93"/>
      <c r="J33" s="95"/>
      <c r="K33" s="95"/>
      <c r="L33" s="94"/>
      <c r="M33" s="93"/>
      <c r="N33" s="93"/>
      <c r="O33" s="93"/>
      <c r="P33" s="93"/>
      <c r="Q33" s="91"/>
      <c r="R33" s="122"/>
      <c r="S33" s="96"/>
      <c r="T33" s="93"/>
      <c r="U33" s="93"/>
      <c r="V33" s="2">
        <v>31</v>
      </c>
    </row>
    <row r="34" spans="1:22" x14ac:dyDescent="0.3">
      <c r="A34" s="27">
        <f t="shared" si="0"/>
        <v>0</v>
      </c>
      <c r="B34" s="91"/>
      <c r="C34" s="92"/>
      <c r="D34" s="93"/>
      <c r="E34" s="94"/>
      <c r="F34" s="93"/>
      <c r="G34" s="93"/>
      <c r="H34" s="95"/>
      <c r="I34" s="93"/>
      <c r="J34" s="95"/>
      <c r="K34" s="95"/>
      <c r="L34" s="94"/>
      <c r="M34" s="93"/>
      <c r="N34" s="93"/>
      <c r="O34" s="93"/>
      <c r="P34" s="93"/>
      <c r="Q34" s="91"/>
      <c r="R34" s="122"/>
      <c r="S34" s="96"/>
      <c r="T34" s="93"/>
      <c r="U34" s="93"/>
      <c r="V34" s="2">
        <v>32</v>
      </c>
    </row>
    <row r="35" spans="1:22" x14ac:dyDescent="0.3">
      <c r="A35" s="27">
        <f t="shared" ref="A35:A66" si="1">DATEDIF(L35,E35,"D")</f>
        <v>0</v>
      </c>
      <c r="B35" s="91"/>
      <c r="C35" s="92"/>
      <c r="D35" s="93"/>
      <c r="E35" s="94"/>
      <c r="F35" s="93"/>
      <c r="G35" s="93"/>
      <c r="H35" s="95"/>
      <c r="I35" s="93"/>
      <c r="J35" s="95"/>
      <c r="K35" s="95"/>
      <c r="L35" s="94"/>
      <c r="M35" s="93"/>
      <c r="N35" s="93"/>
      <c r="O35" s="93"/>
      <c r="P35" s="93"/>
      <c r="Q35" s="91"/>
      <c r="R35" s="122"/>
      <c r="S35" s="96"/>
      <c r="T35" s="93"/>
      <c r="U35" s="93"/>
      <c r="V35" s="2">
        <v>33</v>
      </c>
    </row>
    <row r="36" spans="1:22" x14ac:dyDescent="0.3">
      <c r="A36" s="27">
        <f t="shared" si="1"/>
        <v>0</v>
      </c>
      <c r="B36" s="91"/>
      <c r="C36" s="92"/>
      <c r="D36" s="93"/>
      <c r="E36" s="94"/>
      <c r="F36" s="93"/>
      <c r="G36" s="93"/>
      <c r="H36" s="95"/>
      <c r="I36" s="93"/>
      <c r="J36" s="95"/>
      <c r="K36" s="95"/>
      <c r="L36" s="94"/>
      <c r="M36" s="93"/>
      <c r="N36" s="93"/>
      <c r="O36" s="93"/>
      <c r="P36" s="93"/>
      <c r="Q36" s="91"/>
      <c r="R36" s="122"/>
      <c r="S36" s="96"/>
      <c r="T36" s="93"/>
      <c r="U36" s="93"/>
      <c r="V36" s="2">
        <v>34</v>
      </c>
    </row>
    <row r="37" spans="1:22" x14ac:dyDescent="0.3">
      <c r="A37" s="27">
        <f t="shared" si="1"/>
        <v>0</v>
      </c>
      <c r="B37" s="91"/>
      <c r="C37" s="92"/>
      <c r="D37" s="93"/>
      <c r="E37" s="94"/>
      <c r="F37" s="93"/>
      <c r="G37" s="93"/>
      <c r="H37" s="95"/>
      <c r="I37" s="93"/>
      <c r="J37" s="95"/>
      <c r="K37" s="95"/>
      <c r="L37" s="94"/>
      <c r="M37" s="93"/>
      <c r="N37" s="93"/>
      <c r="O37" s="93"/>
      <c r="P37" s="93"/>
      <c r="Q37" s="91"/>
      <c r="R37" s="122"/>
      <c r="S37" s="96"/>
      <c r="T37" s="93"/>
      <c r="U37" s="93"/>
      <c r="V37" s="2">
        <v>35</v>
      </c>
    </row>
    <row r="38" spans="1:22" x14ac:dyDescent="0.3">
      <c r="A38" s="27">
        <f t="shared" si="1"/>
        <v>0</v>
      </c>
      <c r="B38" s="91"/>
      <c r="C38" s="92"/>
      <c r="D38" s="93"/>
      <c r="E38" s="94"/>
      <c r="F38" s="93"/>
      <c r="G38" s="93"/>
      <c r="H38" s="95"/>
      <c r="I38" s="93"/>
      <c r="J38" s="95"/>
      <c r="K38" s="95"/>
      <c r="L38" s="94"/>
      <c r="M38" s="93"/>
      <c r="N38" s="93"/>
      <c r="O38" s="93"/>
      <c r="P38" s="93"/>
      <c r="Q38" s="91"/>
      <c r="R38" s="122"/>
      <c r="S38" s="96"/>
      <c r="T38" s="93"/>
      <c r="U38" s="93"/>
      <c r="V38" s="2">
        <v>36</v>
      </c>
    </row>
    <row r="39" spans="1:22" x14ac:dyDescent="0.3">
      <c r="A39" s="27">
        <f t="shared" si="1"/>
        <v>0</v>
      </c>
      <c r="B39" s="91"/>
      <c r="C39" s="92"/>
      <c r="D39" s="93"/>
      <c r="E39" s="94"/>
      <c r="F39" s="93"/>
      <c r="G39" s="93"/>
      <c r="H39" s="95"/>
      <c r="I39" s="93"/>
      <c r="J39" s="95"/>
      <c r="K39" s="95"/>
      <c r="L39" s="94"/>
      <c r="M39" s="93"/>
      <c r="N39" s="93"/>
      <c r="O39" s="93"/>
      <c r="P39" s="93"/>
      <c r="Q39" s="91"/>
      <c r="R39" s="122"/>
      <c r="S39" s="96"/>
      <c r="T39" s="93"/>
      <c r="U39" s="93"/>
      <c r="V39" s="2">
        <v>37</v>
      </c>
    </row>
    <row r="40" spans="1:22" x14ac:dyDescent="0.3">
      <c r="A40" s="27">
        <f t="shared" si="1"/>
        <v>0</v>
      </c>
      <c r="B40" s="91"/>
      <c r="C40" s="92"/>
      <c r="D40" s="93"/>
      <c r="E40" s="94"/>
      <c r="F40" s="93"/>
      <c r="G40" s="93"/>
      <c r="H40" s="95"/>
      <c r="I40" s="93"/>
      <c r="J40" s="95"/>
      <c r="K40" s="95"/>
      <c r="L40" s="94"/>
      <c r="M40" s="93"/>
      <c r="N40" s="93"/>
      <c r="O40" s="93"/>
      <c r="P40" s="93"/>
      <c r="Q40" s="91"/>
      <c r="R40" s="122"/>
      <c r="S40" s="96"/>
      <c r="T40" s="93"/>
      <c r="U40" s="93"/>
      <c r="V40" s="2">
        <v>38</v>
      </c>
    </row>
    <row r="41" spans="1:22" x14ac:dyDescent="0.3">
      <c r="A41" s="27">
        <f t="shared" si="1"/>
        <v>0</v>
      </c>
      <c r="B41" s="91"/>
      <c r="C41" s="92"/>
      <c r="D41" s="93"/>
      <c r="E41" s="94"/>
      <c r="F41" s="93"/>
      <c r="G41" s="93"/>
      <c r="H41" s="95"/>
      <c r="I41" s="93"/>
      <c r="J41" s="95"/>
      <c r="K41" s="95"/>
      <c r="L41" s="94"/>
      <c r="M41" s="93"/>
      <c r="N41" s="93"/>
      <c r="O41" s="93"/>
      <c r="P41" s="93"/>
      <c r="Q41" s="91"/>
      <c r="R41" s="122"/>
      <c r="S41" s="96"/>
      <c r="T41" s="93"/>
      <c r="U41" s="93"/>
      <c r="V41" s="2">
        <v>39</v>
      </c>
    </row>
    <row r="42" spans="1:22" x14ac:dyDescent="0.3">
      <c r="A42" s="27">
        <f t="shared" si="1"/>
        <v>0</v>
      </c>
      <c r="B42" s="91"/>
      <c r="C42" s="92"/>
      <c r="D42" s="93"/>
      <c r="E42" s="94"/>
      <c r="F42" s="93"/>
      <c r="G42" s="93"/>
      <c r="H42" s="95"/>
      <c r="I42" s="93"/>
      <c r="J42" s="95"/>
      <c r="K42" s="95"/>
      <c r="L42" s="94"/>
      <c r="M42" s="93"/>
      <c r="N42" s="93"/>
      <c r="O42" s="93"/>
      <c r="P42" s="93"/>
      <c r="Q42" s="91"/>
      <c r="R42" s="122"/>
      <c r="S42" s="96"/>
      <c r="T42" s="93"/>
      <c r="U42" s="93"/>
      <c r="V42" s="2">
        <v>40</v>
      </c>
    </row>
    <row r="43" spans="1:22" x14ac:dyDescent="0.3">
      <c r="A43" s="27">
        <f t="shared" si="1"/>
        <v>0</v>
      </c>
      <c r="B43" s="91"/>
      <c r="C43" s="92"/>
      <c r="D43" s="93"/>
      <c r="E43" s="94"/>
      <c r="F43" s="93"/>
      <c r="G43" s="93"/>
      <c r="H43" s="95"/>
      <c r="I43" s="93"/>
      <c r="J43" s="95"/>
      <c r="K43" s="95"/>
      <c r="L43" s="94"/>
      <c r="M43" s="93"/>
      <c r="N43" s="93"/>
      <c r="O43" s="93"/>
      <c r="P43" s="93"/>
      <c r="Q43" s="91"/>
      <c r="R43" s="122"/>
      <c r="S43" s="96"/>
      <c r="T43" s="93"/>
      <c r="U43" s="93"/>
      <c r="V43" s="2">
        <v>41</v>
      </c>
    </row>
    <row r="44" spans="1:22" x14ac:dyDescent="0.3">
      <c r="A44" s="27">
        <f t="shared" si="1"/>
        <v>0</v>
      </c>
      <c r="B44" s="91"/>
      <c r="C44" s="92"/>
      <c r="D44" s="93"/>
      <c r="E44" s="94"/>
      <c r="F44" s="93"/>
      <c r="G44" s="93"/>
      <c r="H44" s="95"/>
      <c r="I44" s="93"/>
      <c r="J44" s="95"/>
      <c r="K44" s="95"/>
      <c r="L44" s="94"/>
      <c r="M44" s="93"/>
      <c r="N44" s="93"/>
      <c r="O44" s="93"/>
      <c r="P44" s="93"/>
      <c r="Q44" s="91"/>
      <c r="R44" s="122"/>
      <c r="S44" s="96"/>
      <c r="T44" s="93"/>
      <c r="U44" s="93"/>
      <c r="V44" s="2">
        <v>42</v>
      </c>
    </row>
    <row r="45" spans="1:22" x14ac:dyDescent="0.3">
      <c r="A45" s="27">
        <f t="shared" si="1"/>
        <v>0</v>
      </c>
      <c r="B45" s="91"/>
      <c r="C45" s="92"/>
      <c r="D45" s="93"/>
      <c r="E45" s="94"/>
      <c r="F45" s="93"/>
      <c r="G45" s="93"/>
      <c r="H45" s="95"/>
      <c r="I45" s="93"/>
      <c r="J45" s="95"/>
      <c r="K45" s="95"/>
      <c r="L45" s="94"/>
      <c r="M45" s="93"/>
      <c r="N45" s="93"/>
      <c r="O45" s="93"/>
      <c r="P45" s="93"/>
      <c r="Q45" s="91"/>
      <c r="R45" s="122"/>
      <c r="S45" s="96"/>
      <c r="T45" s="93"/>
      <c r="U45" s="93"/>
      <c r="V45" s="2">
        <v>43</v>
      </c>
    </row>
    <row r="46" spans="1:22" x14ac:dyDescent="0.3">
      <c r="A46" s="27">
        <f t="shared" si="1"/>
        <v>0</v>
      </c>
      <c r="B46" s="91"/>
      <c r="C46" s="92"/>
      <c r="D46" s="93"/>
      <c r="E46" s="94"/>
      <c r="F46" s="93"/>
      <c r="G46" s="93"/>
      <c r="H46" s="95"/>
      <c r="I46" s="93"/>
      <c r="J46" s="95"/>
      <c r="K46" s="95"/>
      <c r="L46" s="94"/>
      <c r="M46" s="93"/>
      <c r="N46" s="93"/>
      <c r="O46" s="93"/>
      <c r="P46" s="93"/>
      <c r="Q46" s="91"/>
      <c r="R46" s="122"/>
      <c r="S46" s="96"/>
      <c r="T46" s="93"/>
      <c r="U46" s="93"/>
      <c r="V46" s="2">
        <v>44</v>
      </c>
    </row>
    <row r="47" spans="1:22" x14ac:dyDescent="0.3">
      <c r="A47" s="27">
        <f t="shared" si="1"/>
        <v>0</v>
      </c>
      <c r="B47" s="91"/>
      <c r="C47" s="92"/>
      <c r="D47" s="93"/>
      <c r="E47" s="94"/>
      <c r="F47" s="93"/>
      <c r="G47" s="93"/>
      <c r="H47" s="95"/>
      <c r="I47" s="93"/>
      <c r="J47" s="95"/>
      <c r="K47" s="95"/>
      <c r="L47" s="94"/>
      <c r="M47" s="93"/>
      <c r="N47" s="93"/>
      <c r="O47" s="93"/>
      <c r="P47" s="93"/>
      <c r="Q47" s="91"/>
      <c r="R47" s="122"/>
      <c r="S47" s="96"/>
      <c r="T47" s="93"/>
      <c r="U47" s="93"/>
      <c r="V47" s="2">
        <v>45</v>
      </c>
    </row>
    <row r="48" spans="1:22" x14ac:dyDescent="0.3">
      <c r="A48" s="27">
        <f t="shared" si="1"/>
        <v>0</v>
      </c>
      <c r="B48" s="91"/>
      <c r="C48" s="92"/>
      <c r="D48" s="93"/>
      <c r="E48" s="94"/>
      <c r="F48" s="93"/>
      <c r="G48" s="93"/>
      <c r="H48" s="95"/>
      <c r="I48" s="93"/>
      <c r="J48" s="95"/>
      <c r="K48" s="95"/>
      <c r="L48" s="94"/>
      <c r="M48" s="93"/>
      <c r="N48" s="93"/>
      <c r="O48" s="93"/>
      <c r="P48" s="93"/>
      <c r="Q48" s="91"/>
      <c r="R48" s="122"/>
      <c r="S48" s="96"/>
      <c r="T48" s="93"/>
      <c r="U48" s="93"/>
      <c r="V48" s="2">
        <v>46</v>
      </c>
    </row>
    <row r="49" spans="1:22" x14ac:dyDescent="0.3">
      <c r="A49" s="27">
        <f t="shared" si="1"/>
        <v>0</v>
      </c>
      <c r="B49" s="91"/>
      <c r="C49" s="92"/>
      <c r="D49" s="93"/>
      <c r="E49" s="94"/>
      <c r="F49" s="93"/>
      <c r="G49" s="93"/>
      <c r="H49" s="95"/>
      <c r="I49" s="93"/>
      <c r="J49" s="95"/>
      <c r="K49" s="95"/>
      <c r="L49" s="94"/>
      <c r="M49" s="93"/>
      <c r="N49" s="93"/>
      <c r="O49" s="93"/>
      <c r="P49" s="93"/>
      <c r="Q49" s="91"/>
      <c r="R49" s="122"/>
      <c r="S49" s="96"/>
      <c r="T49" s="93"/>
      <c r="U49" s="93"/>
      <c r="V49" s="2">
        <v>47</v>
      </c>
    </row>
    <row r="50" spans="1:22" x14ac:dyDescent="0.3">
      <c r="A50" s="27">
        <f t="shared" si="1"/>
        <v>0</v>
      </c>
      <c r="B50" s="91"/>
      <c r="C50" s="92"/>
      <c r="D50" s="93"/>
      <c r="E50" s="94"/>
      <c r="F50" s="93"/>
      <c r="G50" s="93"/>
      <c r="H50" s="95"/>
      <c r="I50" s="93"/>
      <c r="J50" s="95"/>
      <c r="K50" s="95"/>
      <c r="L50" s="94"/>
      <c r="M50" s="93"/>
      <c r="N50" s="93"/>
      <c r="O50" s="93"/>
      <c r="P50" s="93"/>
      <c r="Q50" s="91"/>
      <c r="R50" s="122"/>
      <c r="S50" s="96"/>
      <c r="T50" s="93"/>
      <c r="U50" s="93"/>
      <c r="V50" s="2">
        <v>48</v>
      </c>
    </row>
    <row r="51" spans="1:22" x14ac:dyDescent="0.3">
      <c r="A51" s="27">
        <f t="shared" si="1"/>
        <v>0</v>
      </c>
      <c r="B51" s="91"/>
      <c r="C51" s="92"/>
      <c r="D51" s="93"/>
      <c r="E51" s="94"/>
      <c r="F51" s="93"/>
      <c r="G51" s="93"/>
      <c r="H51" s="95"/>
      <c r="I51" s="93"/>
      <c r="J51" s="95"/>
      <c r="K51" s="95"/>
      <c r="L51" s="94"/>
      <c r="M51" s="93"/>
      <c r="N51" s="93"/>
      <c r="O51" s="93"/>
      <c r="P51" s="93"/>
      <c r="Q51" s="91"/>
      <c r="R51" s="122"/>
      <c r="S51" s="96"/>
      <c r="T51" s="93"/>
      <c r="U51" s="93"/>
      <c r="V51" s="2">
        <v>49</v>
      </c>
    </row>
    <row r="52" spans="1:22" x14ac:dyDescent="0.3">
      <c r="A52" s="27">
        <f t="shared" si="1"/>
        <v>0</v>
      </c>
      <c r="B52" s="91"/>
      <c r="C52" s="92"/>
      <c r="D52" s="93"/>
      <c r="E52" s="94"/>
      <c r="F52" s="93"/>
      <c r="G52" s="93"/>
      <c r="H52" s="95"/>
      <c r="I52" s="93"/>
      <c r="J52" s="95"/>
      <c r="K52" s="95"/>
      <c r="L52" s="94"/>
      <c r="M52" s="93"/>
      <c r="N52" s="93"/>
      <c r="O52" s="93"/>
      <c r="P52" s="93"/>
      <c r="Q52" s="91"/>
      <c r="R52" s="122"/>
      <c r="S52" s="96"/>
      <c r="T52" s="93"/>
      <c r="U52" s="93"/>
      <c r="V52" s="2">
        <v>50</v>
      </c>
    </row>
    <row r="53" spans="1:22" x14ac:dyDescent="0.3">
      <c r="A53" s="27">
        <f t="shared" si="1"/>
        <v>0</v>
      </c>
      <c r="B53" s="91"/>
      <c r="C53" s="92"/>
      <c r="D53" s="93"/>
      <c r="E53" s="94"/>
      <c r="F53" s="93"/>
      <c r="G53" s="93"/>
      <c r="H53" s="95"/>
      <c r="I53" s="93"/>
      <c r="J53" s="95"/>
      <c r="K53" s="95"/>
      <c r="L53" s="94"/>
      <c r="M53" s="93"/>
      <c r="N53" s="93"/>
      <c r="O53" s="93"/>
      <c r="P53" s="93"/>
      <c r="Q53" s="91"/>
      <c r="R53" s="122"/>
      <c r="S53" s="96"/>
      <c r="T53" s="93"/>
      <c r="U53" s="93"/>
      <c r="V53" s="2">
        <v>51</v>
      </c>
    </row>
    <row r="54" spans="1:22" x14ac:dyDescent="0.3">
      <c r="A54" s="27">
        <f t="shared" si="1"/>
        <v>0</v>
      </c>
      <c r="B54" s="91"/>
      <c r="C54" s="92"/>
      <c r="D54" s="93"/>
      <c r="E54" s="94"/>
      <c r="F54" s="93"/>
      <c r="G54" s="93"/>
      <c r="H54" s="95"/>
      <c r="I54" s="93"/>
      <c r="J54" s="95"/>
      <c r="K54" s="95"/>
      <c r="L54" s="94"/>
      <c r="M54" s="93"/>
      <c r="N54" s="93"/>
      <c r="O54" s="93"/>
      <c r="P54" s="93"/>
      <c r="Q54" s="91"/>
      <c r="R54" s="122"/>
      <c r="S54" s="96"/>
      <c r="T54" s="93"/>
      <c r="U54" s="93"/>
      <c r="V54" s="2">
        <v>52</v>
      </c>
    </row>
    <row r="55" spans="1:22" x14ac:dyDescent="0.3">
      <c r="A55" s="27">
        <f t="shared" si="1"/>
        <v>0</v>
      </c>
      <c r="B55" s="91"/>
      <c r="C55" s="92"/>
      <c r="D55" s="93"/>
      <c r="E55" s="94"/>
      <c r="F55" s="93"/>
      <c r="G55" s="93"/>
      <c r="H55" s="95"/>
      <c r="I55" s="93"/>
      <c r="J55" s="95"/>
      <c r="K55" s="95"/>
      <c r="L55" s="94"/>
      <c r="M55" s="93"/>
      <c r="N55" s="93"/>
      <c r="O55" s="93"/>
      <c r="P55" s="93"/>
      <c r="Q55" s="91"/>
      <c r="R55" s="122"/>
      <c r="S55" s="96"/>
      <c r="T55" s="93"/>
      <c r="U55" s="93"/>
      <c r="V55" s="2">
        <v>53</v>
      </c>
    </row>
    <row r="56" spans="1:22" x14ac:dyDescent="0.3">
      <c r="A56" s="27">
        <f t="shared" si="1"/>
        <v>0</v>
      </c>
      <c r="B56" s="91"/>
      <c r="C56" s="92"/>
      <c r="D56" s="93"/>
      <c r="E56" s="94"/>
      <c r="F56" s="93"/>
      <c r="G56" s="93"/>
      <c r="H56" s="95"/>
      <c r="I56" s="93"/>
      <c r="J56" s="95"/>
      <c r="K56" s="95"/>
      <c r="L56" s="94"/>
      <c r="M56" s="93"/>
      <c r="N56" s="93"/>
      <c r="O56" s="93"/>
      <c r="P56" s="93"/>
      <c r="Q56" s="91"/>
      <c r="R56" s="122"/>
      <c r="S56" s="96"/>
      <c r="T56" s="93"/>
      <c r="U56" s="93"/>
      <c r="V56" s="2">
        <v>54</v>
      </c>
    </row>
    <row r="57" spans="1:22" x14ac:dyDescent="0.3">
      <c r="A57" s="27">
        <f t="shared" si="1"/>
        <v>0</v>
      </c>
      <c r="B57" s="91"/>
      <c r="C57" s="92"/>
      <c r="D57" s="93"/>
      <c r="E57" s="94"/>
      <c r="F57" s="93"/>
      <c r="G57" s="93"/>
      <c r="H57" s="95"/>
      <c r="I57" s="93"/>
      <c r="J57" s="95"/>
      <c r="K57" s="95"/>
      <c r="L57" s="94"/>
      <c r="M57" s="93"/>
      <c r="N57" s="93"/>
      <c r="O57" s="93"/>
      <c r="P57" s="93"/>
      <c r="Q57" s="91"/>
      <c r="R57" s="122"/>
      <c r="S57" s="96"/>
      <c r="T57" s="93"/>
      <c r="U57" s="93"/>
      <c r="V57" s="2">
        <v>55</v>
      </c>
    </row>
    <row r="58" spans="1:22" x14ac:dyDescent="0.3">
      <c r="A58" s="27">
        <f t="shared" si="1"/>
        <v>0</v>
      </c>
      <c r="B58" s="91"/>
      <c r="C58" s="92"/>
      <c r="D58" s="93"/>
      <c r="E58" s="94"/>
      <c r="F58" s="93"/>
      <c r="G58" s="93"/>
      <c r="H58" s="95"/>
      <c r="I58" s="93"/>
      <c r="J58" s="95"/>
      <c r="K58" s="95"/>
      <c r="L58" s="94"/>
      <c r="M58" s="93"/>
      <c r="N58" s="93"/>
      <c r="O58" s="93"/>
      <c r="P58" s="93"/>
      <c r="Q58" s="91"/>
      <c r="R58" s="122"/>
      <c r="S58" s="96"/>
      <c r="T58" s="93"/>
      <c r="U58" s="93"/>
      <c r="V58" s="2">
        <v>56</v>
      </c>
    </row>
    <row r="59" spans="1:22" x14ac:dyDescent="0.3">
      <c r="A59" s="27">
        <f t="shared" si="1"/>
        <v>0</v>
      </c>
      <c r="B59" s="91"/>
      <c r="C59" s="92"/>
      <c r="D59" s="93"/>
      <c r="E59" s="94"/>
      <c r="F59" s="93"/>
      <c r="G59" s="93"/>
      <c r="H59" s="95"/>
      <c r="I59" s="93"/>
      <c r="J59" s="95"/>
      <c r="K59" s="95"/>
      <c r="L59" s="94"/>
      <c r="M59" s="93"/>
      <c r="N59" s="93"/>
      <c r="O59" s="93"/>
      <c r="P59" s="93"/>
      <c r="Q59" s="91"/>
      <c r="R59" s="122"/>
      <c r="S59" s="96"/>
      <c r="T59" s="93"/>
      <c r="U59" s="93"/>
      <c r="V59" s="2">
        <v>57</v>
      </c>
    </row>
    <row r="60" spans="1:22" x14ac:dyDescent="0.3">
      <c r="A60" s="27">
        <f t="shared" si="1"/>
        <v>0</v>
      </c>
      <c r="B60" s="91"/>
      <c r="C60" s="92"/>
      <c r="D60" s="93"/>
      <c r="E60" s="94"/>
      <c r="F60" s="93"/>
      <c r="G60" s="93"/>
      <c r="H60" s="95"/>
      <c r="I60" s="93"/>
      <c r="J60" s="95"/>
      <c r="K60" s="95"/>
      <c r="L60" s="94"/>
      <c r="M60" s="93"/>
      <c r="N60" s="93"/>
      <c r="O60" s="93"/>
      <c r="P60" s="93"/>
      <c r="Q60" s="91"/>
      <c r="R60" s="122"/>
      <c r="S60" s="96"/>
      <c r="T60" s="93"/>
      <c r="U60" s="93"/>
      <c r="V60" s="2">
        <v>58</v>
      </c>
    </row>
    <row r="61" spans="1:22" x14ac:dyDescent="0.3">
      <c r="A61" s="27">
        <f t="shared" si="1"/>
        <v>0</v>
      </c>
      <c r="B61" s="91"/>
      <c r="C61" s="92"/>
      <c r="D61" s="93"/>
      <c r="E61" s="94"/>
      <c r="F61" s="93"/>
      <c r="G61" s="93"/>
      <c r="H61" s="95"/>
      <c r="I61" s="93"/>
      <c r="J61" s="95"/>
      <c r="K61" s="95"/>
      <c r="L61" s="94"/>
      <c r="M61" s="93"/>
      <c r="N61" s="93"/>
      <c r="O61" s="93"/>
      <c r="P61" s="93"/>
      <c r="Q61" s="91"/>
      <c r="R61" s="122"/>
      <c r="S61" s="96"/>
      <c r="T61" s="93"/>
      <c r="U61" s="93"/>
      <c r="V61" s="2">
        <v>59</v>
      </c>
    </row>
    <row r="62" spans="1:22" x14ac:dyDescent="0.3">
      <c r="A62" s="27">
        <f t="shared" si="1"/>
        <v>0</v>
      </c>
      <c r="B62" s="91"/>
      <c r="C62" s="92"/>
      <c r="D62" s="93"/>
      <c r="E62" s="94"/>
      <c r="F62" s="93"/>
      <c r="G62" s="93"/>
      <c r="H62" s="95"/>
      <c r="I62" s="93"/>
      <c r="J62" s="95"/>
      <c r="K62" s="95"/>
      <c r="L62" s="94"/>
      <c r="M62" s="93"/>
      <c r="N62" s="93"/>
      <c r="O62" s="93"/>
      <c r="P62" s="93"/>
      <c r="Q62" s="91"/>
      <c r="R62" s="122"/>
      <c r="S62" s="96"/>
      <c r="T62" s="93"/>
      <c r="U62" s="93"/>
      <c r="V62" s="2">
        <v>60</v>
      </c>
    </row>
    <row r="63" spans="1:22" x14ac:dyDescent="0.3">
      <c r="A63" s="27">
        <f t="shared" si="1"/>
        <v>0</v>
      </c>
      <c r="B63" s="91"/>
      <c r="C63" s="92"/>
      <c r="D63" s="93"/>
      <c r="E63" s="94"/>
      <c r="F63" s="93"/>
      <c r="G63" s="93"/>
      <c r="H63" s="95"/>
      <c r="I63" s="93"/>
      <c r="J63" s="95"/>
      <c r="K63" s="95"/>
      <c r="L63" s="94"/>
      <c r="M63" s="93"/>
      <c r="N63" s="93"/>
      <c r="O63" s="93"/>
      <c r="P63" s="93"/>
      <c r="Q63" s="91"/>
      <c r="R63" s="122"/>
      <c r="S63" s="96"/>
      <c r="T63" s="93"/>
      <c r="U63" s="93"/>
      <c r="V63" s="2">
        <v>61</v>
      </c>
    </row>
    <row r="64" spans="1:22" x14ac:dyDescent="0.3">
      <c r="A64" s="27">
        <f t="shared" si="1"/>
        <v>0</v>
      </c>
      <c r="B64" s="91"/>
      <c r="C64" s="92"/>
      <c r="D64" s="93"/>
      <c r="E64" s="94"/>
      <c r="F64" s="93"/>
      <c r="G64" s="93"/>
      <c r="H64" s="95"/>
      <c r="I64" s="93"/>
      <c r="J64" s="95"/>
      <c r="K64" s="95"/>
      <c r="L64" s="94"/>
      <c r="M64" s="93"/>
      <c r="N64" s="93"/>
      <c r="O64" s="93"/>
      <c r="P64" s="93"/>
      <c r="Q64" s="91"/>
      <c r="R64" s="122"/>
      <c r="S64" s="96"/>
      <c r="T64" s="93"/>
      <c r="U64" s="93"/>
      <c r="V64" s="2">
        <v>62</v>
      </c>
    </row>
    <row r="65" spans="1:22" x14ac:dyDescent="0.3">
      <c r="A65" s="27">
        <f t="shared" si="1"/>
        <v>0</v>
      </c>
      <c r="B65" s="91"/>
      <c r="C65" s="92"/>
      <c r="D65" s="93"/>
      <c r="E65" s="94"/>
      <c r="F65" s="93"/>
      <c r="G65" s="93"/>
      <c r="H65" s="95"/>
      <c r="I65" s="93"/>
      <c r="J65" s="95"/>
      <c r="K65" s="95"/>
      <c r="L65" s="94"/>
      <c r="M65" s="93"/>
      <c r="N65" s="93"/>
      <c r="O65" s="93"/>
      <c r="P65" s="93"/>
      <c r="Q65" s="91"/>
      <c r="R65" s="122"/>
      <c r="S65" s="96"/>
      <c r="T65" s="93"/>
      <c r="U65" s="93"/>
      <c r="V65" s="2">
        <v>63</v>
      </c>
    </row>
    <row r="66" spans="1:22" x14ac:dyDescent="0.3">
      <c r="A66" s="27">
        <f t="shared" si="1"/>
        <v>0</v>
      </c>
      <c r="B66" s="91"/>
      <c r="C66" s="92"/>
      <c r="D66" s="93"/>
      <c r="E66" s="94"/>
      <c r="F66" s="93"/>
      <c r="G66" s="93"/>
      <c r="H66" s="95"/>
      <c r="I66" s="93"/>
      <c r="J66" s="95"/>
      <c r="K66" s="95"/>
      <c r="L66" s="94"/>
      <c r="M66" s="93"/>
      <c r="N66" s="93"/>
      <c r="O66" s="93"/>
      <c r="P66" s="93"/>
      <c r="Q66" s="91"/>
      <c r="R66" s="122"/>
      <c r="S66" s="96"/>
      <c r="T66" s="93"/>
      <c r="U66" s="93"/>
      <c r="V66" s="2">
        <v>64</v>
      </c>
    </row>
    <row r="67" spans="1:22" x14ac:dyDescent="0.3">
      <c r="A67" s="27">
        <f t="shared" ref="A67:A72" si="2">DATEDIF(L67,E67,"D")</f>
        <v>0</v>
      </c>
      <c r="B67" s="91"/>
      <c r="C67" s="92"/>
      <c r="D67" s="93"/>
      <c r="E67" s="94"/>
      <c r="F67" s="93"/>
      <c r="G67" s="93"/>
      <c r="H67" s="95"/>
      <c r="I67" s="93"/>
      <c r="J67" s="95"/>
      <c r="K67" s="95"/>
      <c r="L67" s="94"/>
      <c r="M67" s="93"/>
      <c r="N67" s="93"/>
      <c r="O67" s="93"/>
      <c r="P67" s="93"/>
      <c r="Q67" s="91"/>
      <c r="R67" s="122"/>
      <c r="S67" s="96"/>
      <c r="T67" s="93"/>
      <c r="U67" s="93"/>
      <c r="V67" s="2">
        <v>65</v>
      </c>
    </row>
    <row r="68" spans="1:22" x14ac:dyDescent="0.3">
      <c r="A68" s="27">
        <f t="shared" si="2"/>
        <v>0</v>
      </c>
      <c r="B68" s="91"/>
      <c r="C68" s="92"/>
      <c r="D68" s="93"/>
      <c r="E68" s="94"/>
      <c r="F68" s="93"/>
      <c r="G68" s="93"/>
      <c r="H68" s="95"/>
      <c r="I68" s="93"/>
      <c r="J68" s="95"/>
      <c r="K68" s="95"/>
      <c r="L68" s="94"/>
      <c r="M68" s="93"/>
      <c r="N68" s="93"/>
      <c r="O68" s="93"/>
      <c r="P68" s="93"/>
      <c r="Q68" s="91"/>
      <c r="R68" s="122"/>
      <c r="S68" s="96"/>
      <c r="T68" s="93"/>
      <c r="U68" s="93"/>
      <c r="V68" s="2">
        <v>66</v>
      </c>
    </row>
    <row r="69" spans="1:22" x14ac:dyDescent="0.3">
      <c r="A69" s="27">
        <f t="shared" si="2"/>
        <v>0</v>
      </c>
      <c r="B69" s="91"/>
      <c r="C69" s="92"/>
      <c r="D69" s="93"/>
      <c r="E69" s="94"/>
      <c r="F69" s="93"/>
      <c r="G69" s="93"/>
      <c r="H69" s="95"/>
      <c r="I69" s="93"/>
      <c r="J69" s="95"/>
      <c r="K69" s="95"/>
      <c r="L69" s="94"/>
      <c r="M69" s="93"/>
      <c r="N69" s="93"/>
      <c r="O69" s="93"/>
      <c r="P69" s="93"/>
      <c r="Q69" s="91"/>
      <c r="R69" s="122"/>
      <c r="S69" s="96"/>
      <c r="T69" s="93"/>
      <c r="U69" s="93"/>
      <c r="V69" s="2">
        <v>67</v>
      </c>
    </row>
    <row r="70" spans="1:22" x14ac:dyDescent="0.3">
      <c r="A70" s="27">
        <f t="shared" si="2"/>
        <v>0</v>
      </c>
      <c r="B70" s="91"/>
      <c r="C70" s="92"/>
      <c r="D70" s="93"/>
      <c r="E70" s="94"/>
      <c r="F70" s="93"/>
      <c r="G70" s="93"/>
      <c r="H70" s="95"/>
      <c r="I70" s="93"/>
      <c r="J70" s="95"/>
      <c r="K70" s="95"/>
      <c r="L70" s="94"/>
      <c r="M70" s="93"/>
      <c r="N70" s="93"/>
      <c r="O70" s="93"/>
      <c r="P70" s="93"/>
      <c r="Q70" s="91"/>
      <c r="R70" s="122"/>
      <c r="S70" s="96"/>
      <c r="T70" s="93"/>
      <c r="U70" s="93"/>
      <c r="V70" s="2">
        <v>68</v>
      </c>
    </row>
    <row r="71" spans="1:22" x14ac:dyDescent="0.3">
      <c r="A71" s="27">
        <f t="shared" si="2"/>
        <v>0</v>
      </c>
      <c r="B71" s="91"/>
      <c r="C71" s="92"/>
      <c r="D71" s="93"/>
      <c r="E71" s="94"/>
      <c r="F71" s="93"/>
      <c r="G71" s="93"/>
      <c r="H71" s="95"/>
      <c r="I71" s="93"/>
      <c r="J71" s="95"/>
      <c r="K71" s="95"/>
      <c r="L71" s="94"/>
      <c r="M71" s="93"/>
      <c r="N71" s="93"/>
      <c r="O71" s="93"/>
      <c r="P71" s="93"/>
      <c r="Q71" s="91"/>
      <c r="R71" s="122"/>
      <c r="S71" s="96"/>
      <c r="T71" s="93"/>
      <c r="U71" s="93"/>
      <c r="V71" s="2">
        <v>69</v>
      </c>
    </row>
    <row r="72" spans="1:22" x14ac:dyDescent="0.3">
      <c r="A72" s="27">
        <f t="shared" si="2"/>
        <v>0</v>
      </c>
      <c r="B72" s="91"/>
      <c r="C72" s="92"/>
      <c r="D72" s="93"/>
      <c r="E72" s="94"/>
      <c r="F72" s="93"/>
      <c r="G72" s="93"/>
      <c r="H72" s="95"/>
      <c r="I72" s="93"/>
      <c r="J72" s="95"/>
      <c r="K72" s="95"/>
      <c r="L72" s="94"/>
      <c r="M72" s="93"/>
      <c r="N72" s="93"/>
      <c r="O72" s="93"/>
      <c r="P72" s="93"/>
      <c r="Q72" s="91"/>
      <c r="R72" s="122"/>
      <c r="S72" s="96"/>
      <c r="T72" s="93"/>
      <c r="U72" s="93"/>
      <c r="V72" s="2">
        <v>70</v>
      </c>
    </row>
  </sheetData>
  <sheetProtection sheet="1" objects="1" scenarios="1"/>
  <mergeCells count="21">
    <mergeCell ref="V1:V2"/>
    <mergeCell ref="I1:I2"/>
    <mergeCell ref="N1:N2"/>
    <mergeCell ref="O1:O2"/>
    <mergeCell ref="P1:P2"/>
    <mergeCell ref="Q1:Q2"/>
    <mergeCell ref="S1:S2"/>
    <mergeCell ref="T1:T2"/>
    <mergeCell ref="U1:U2"/>
    <mergeCell ref="M1:M2"/>
    <mergeCell ref="L1:L2"/>
    <mergeCell ref="J2:K2"/>
    <mergeCell ref="R1:R2"/>
    <mergeCell ref="G1:G2"/>
    <mergeCell ref="E1:E2"/>
    <mergeCell ref="C1:C2"/>
    <mergeCell ref="H1:H2"/>
    <mergeCell ref="A1:A2"/>
    <mergeCell ref="B1:B2"/>
    <mergeCell ref="D1:D2"/>
    <mergeCell ref="F1:F2"/>
  </mergeCells>
  <conditionalFormatting sqref="N3:N72">
    <cfRule type="expression" dxfId="10" priority="13">
      <formula>O3="لا"</formula>
    </cfRule>
  </conditionalFormatting>
  <conditionalFormatting sqref="R3:R72">
    <cfRule type="expression" dxfId="9" priority="9">
      <formula>S3="عامة"</formula>
    </cfRule>
  </conditionalFormatting>
  <dataValidations count="1">
    <dataValidation type="list" allowBlank="1" showInputMessage="1" showErrorMessage="1" sqref="R3:R72" xr:uid="{20538063-50C2-449C-8EAF-79D3CFCDC14B}">
      <formula1>INDIRECT(S3)</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4" stopIfTrue="1" id="{8AAA88F3-629A-4670-966A-FA6C318FBAA2}">
            <xm:f>AND('البيانات الرئيسية'!$A$2=البيانات!$I$27, $B3&gt;50000)</xm:f>
            <x14:dxf>
              <fill>
                <patternFill>
                  <bgColor rgb="FFFF0000"/>
                </patternFill>
              </fill>
            </x14:dxf>
          </x14:cfRule>
          <x14:cfRule type="expression" priority="18" stopIfTrue="1" id="{8B6710CB-D844-4022-82C6-E12584DC56EA}">
            <xm:f>AND('البيانات الرئيسية'!$A$2=البيانات!$I$26, $B3&gt;25000)</xm:f>
            <x14:dxf>
              <fill>
                <patternFill>
                  <bgColor theme="5"/>
                </patternFill>
              </fill>
            </x14:dxf>
          </x14:cfRule>
          <xm:sqref>B3:B72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4CB5A753-C41D-4CDA-83B7-2D9C30B4DC06}">
          <x14:formula1>
            <xm:f>البيانات!$F$6:$F$7</xm:f>
          </x14:formula1>
          <xm:sqref>O3:O72</xm:sqref>
        </x14:dataValidation>
        <x14:dataValidation type="list" allowBlank="1" showInputMessage="1" showErrorMessage="1" xr:uid="{475C4D45-6261-45D0-A609-1443A1DFAEFB}">
          <x14:formula1>
            <xm:f>البيانات!$E$6:$E$7</xm:f>
          </x14:formula1>
          <xm:sqref>P3:P72</xm:sqref>
        </x14:dataValidation>
        <x14:dataValidation type="list" allowBlank="1" showInputMessage="1" showErrorMessage="1" xr:uid="{54492C3F-7E88-4CFB-AFB0-AA00ECCDBD04}">
          <x14:formula1>
            <xm:f>البيانات!$H$6:$H$7</xm:f>
          </x14:formula1>
          <xm:sqref>M3:M72</xm:sqref>
        </x14:dataValidation>
        <x14:dataValidation type="list" allowBlank="1" showInputMessage="1" showErrorMessage="1" xr:uid="{47A6487F-4668-4FD2-B5E9-A840FE4D1BAF}">
          <x14:formula1>
            <xm:f>البيانات!$I$35:$I$38</xm:f>
          </x14:formula1>
          <xm:sqref>F3:F72</xm:sqref>
        </x14:dataValidation>
        <x14:dataValidation type="list" allowBlank="1" showInputMessage="1" showErrorMessage="1" xr:uid="{7A11B328-C1AE-4251-A21B-0035BC73C254}">
          <x14:formula1>
            <xm:f>البيانات!$F$42:$F$45</xm:f>
          </x14:formula1>
          <xm:sqref>D3:D72</xm:sqref>
        </x14:dataValidation>
        <x14:dataValidation type="list" allowBlank="1" showInputMessage="1" showErrorMessage="1" xr:uid="{FFB7C173-3443-4ECE-8F52-390A90324859}">
          <x14:formula1>
            <xm:f>البيانات!$H$15:$H$20</xm:f>
          </x14:formula1>
          <xm:sqref>G3:G72</xm:sqref>
        </x14:dataValidation>
        <x14:dataValidation type="list" allowBlank="1" showInputMessage="1" showErrorMessage="1" xr:uid="{B39777E5-8E96-4759-94EA-3F946177E4DA}">
          <x14:formula1>
            <xm:f>البيانات!$M$16:$O$16</xm:f>
          </x14:formula1>
          <xm:sqref>S3:S72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CB29-9C97-49F5-8E4C-02AE956D07B8}">
  <sheetPr codeName="Sheet3">
    <tabColor theme="0" tint="-0.14999847407452621"/>
  </sheetPr>
  <dimension ref="A1:B34"/>
  <sheetViews>
    <sheetView workbookViewId="0">
      <selection activeCell="B22" sqref="B22"/>
    </sheetView>
  </sheetViews>
  <sheetFormatPr defaultRowHeight="17.25" x14ac:dyDescent="0.25"/>
  <cols>
    <col min="1" max="1" width="92.85546875" style="28" bestFit="1" customWidth="1"/>
    <col min="2" max="2" width="19.42578125" style="28" bestFit="1" customWidth="1"/>
    <col min="3" max="16384" width="9.140625" style="28"/>
  </cols>
  <sheetData>
    <row r="1" spans="1:2" x14ac:dyDescent="0.25">
      <c r="A1" s="32" t="s">
        <v>1</v>
      </c>
      <c r="B1" s="33">
        <f>SUM('المناقصات الداخلية'!B3:B72)</f>
        <v>0</v>
      </c>
    </row>
    <row r="2" spans="1:2" x14ac:dyDescent="0.25">
      <c r="A2" s="34" t="s">
        <v>5</v>
      </c>
      <c r="B2" s="35" cm="1">
        <f t="array" ref="B2">SUM(SUMIFS('المناقصات الداخلية'!B3:B72,'المناقصات الداخلية'!G3:G72,{"متناهية الصغر","صغيرة","متوسطة"}))</f>
        <v>0</v>
      </c>
    </row>
    <row r="3" spans="1:2" x14ac:dyDescent="0.25">
      <c r="A3" s="34" t="s">
        <v>10</v>
      </c>
      <c r="B3" s="35" cm="1">
        <f t="array" ref="B3">SUM(SUMIFS('المناقصات الداخلية'!B3:B72,'المناقصات الداخلية'!G3:G72,{"متناهية الصغر"}))</f>
        <v>0</v>
      </c>
    </row>
    <row r="4" spans="1:2" x14ac:dyDescent="0.25">
      <c r="A4" s="34" t="s">
        <v>11</v>
      </c>
      <c r="B4" s="35" cm="1">
        <f t="array" ref="B4">SUM(SUMIFS('المناقصات الداخلية'!B3:B72,'المناقصات الداخلية'!G3:G72,{"صغيرة"}))</f>
        <v>0</v>
      </c>
    </row>
    <row r="5" spans="1:2" ht="18" thickBot="1" x14ac:dyDescent="0.3">
      <c r="A5" s="36" t="s">
        <v>12</v>
      </c>
      <c r="B5" s="37" cm="1">
        <f t="array" ref="B5">SUM(SUMIFS('المناقصات الداخلية'!B3:B72,'المناقصات الداخلية'!G3:G72,{"متوسطة"}))</f>
        <v>0</v>
      </c>
    </row>
    <row r="6" spans="1:2" x14ac:dyDescent="0.25">
      <c r="A6" s="32" t="s">
        <v>9</v>
      </c>
      <c r="B6" s="38" t="e">
        <f>B2/B1</f>
        <v>#DIV/0!</v>
      </c>
    </row>
    <row r="7" spans="1:2" x14ac:dyDescent="0.25">
      <c r="A7" s="34" t="s">
        <v>6</v>
      </c>
      <c r="B7" s="39" t="e">
        <f>B3/B1</f>
        <v>#DIV/0!</v>
      </c>
    </row>
    <row r="8" spans="1:2" x14ac:dyDescent="0.25">
      <c r="A8" s="34" t="s">
        <v>7</v>
      </c>
      <c r="B8" s="39" t="e">
        <f>B4/B1</f>
        <v>#DIV/0!</v>
      </c>
    </row>
    <row r="9" spans="1:2" ht="18" thickBot="1" x14ac:dyDescent="0.3">
      <c r="A9" s="36" t="s">
        <v>8</v>
      </c>
      <c r="B9" s="40" t="e">
        <f>B5/B1</f>
        <v>#DIV/0!</v>
      </c>
    </row>
    <row r="10" spans="1:2" x14ac:dyDescent="0.25">
      <c r="A10" s="32" t="s">
        <v>125</v>
      </c>
      <c r="B10" s="41" cm="1">
        <f t="array" ref="B10">SUM(COUNTIFS('المناقصات الداخلية'!G3:G72,{"متناهية الصغر","صغيرة","متوسطة"}))</f>
        <v>0</v>
      </c>
    </row>
    <row r="11" spans="1:2" x14ac:dyDescent="0.25">
      <c r="A11" s="34" t="s">
        <v>127</v>
      </c>
      <c r="B11" s="42" cm="1">
        <f t="array" ref="B11">SUM(COUNTIFS('المناقصات الداخلية'!G3:G72,{"متناهية الصغر"}))</f>
        <v>0</v>
      </c>
    </row>
    <row r="12" spans="1:2" x14ac:dyDescent="0.25">
      <c r="A12" s="34" t="s">
        <v>126</v>
      </c>
      <c r="B12" s="42" cm="1">
        <f t="array" ref="B12">SUM(COUNTIFS('المناقصات الداخلية'!G3:G72,{"صغيرة"}))</f>
        <v>0</v>
      </c>
    </row>
    <row r="13" spans="1:2" ht="18" thickBot="1" x14ac:dyDescent="0.3">
      <c r="A13" s="36" t="s">
        <v>128</v>
      </c>
      <c r="B13" s="43" cm="1">
        <f t="array" ref="B13">SUM(COUNTIFS('المناقصات الداخلية'!G3:G72,{"متوسطة"}))</f>
        <v>0</v>
      </c>
    </row>
    <row r="14" spans="1:2" x14ac:dyDescent="0.25">
      <c r="A14" s="32" t="s">
        <v>2</v>
      </c>
      <c r="B14" s="38" t="e" cm="1">
        <f t="array" ref="B14">(SUM(COUNTIFS('المناقصات الداخلية'!S3:S72,{"عامة "})))/COUNT('المناقصات الداخلية'!B3:B72)</f>
        <v>#DIV/0!</v>
      </c>
    </row>
    <row r="15" spans="1:2" x14ac:dyDescent="0.25">
      <c r="A15" s="34" t="s">
        <v>13</v>
      </c>
      <c r="B15" s="39" t="e" cm="1">
        <f t="array" ref="B15">SUM(COUNTIFS('المناقصات الداخلية'!$G$3:$G$72,"متناهية الصغر",'المناقصات الداخلية'!$S$3:$S$72,{"عامة "}))/(SUM(COUNTIFS('المناقصات الداخلية'!S3:S72,{"عامة "})))</f>
        <v>#DIV/0!</v>
      </c>
    </row>
    <row r="16" spans="1:2" x14ac:dyDescent="0.25">
      <c r="A16" s="34" t="s">
        <v>14</v>
      </c>
      <c r="B16" s="39" t="e" cm="1">
        <f t="array" ref="B16">SUM(COUNTIFS('المناقصات الداخلية'!$G$3:$G$72,"صغيرة",'المناقصات الداخلية'!$S$3:$S$72,{"عامة "}))/(SUM(COUNTIFS('المناقصات الداخلية'!S3:S72,{"عامة "})))</f>
        <v>#DIV/0!</v>
      </c>
    </row>
    <row r="17" spans="1:2" ht="18" thickBot="1" x14ac:dyDescent="0.3">
      <c r="A17" s="36" t="s">
        <v>129</v>
      </c>
      <c r="B17" s="40" t="e" cm="1">
        <f t="array" ref="B17">SUM(COUNTIFS('المناقصات الداخلية'!$G$3:$G$72,"متوسطة",'المناقصات الداخلية'!$S$3:$S$72,{"عامة "}))/(SUM(COUNTIFS('المناقصات الداخلية'!S3:S72,{"عامة "})))</f>
        <v>#DIV/0!</v>
      </c>
    </row>
    <row r="18" spans="1:2" x14ac:dyDescent="0.25">
      <c r="A18" s="32" t="s">
        <v>3</v>
      </c>
      <c r="B18" s="38" t="e" cm="1">
        <f t="array" ref="B18">(SUM(COUNTIFS('المناقصات الداخلية'!S3:S72,{"محدودة"})))/COUNT('المناقصات الداخلية'!B3:B72)</f>
        <v>#DIV/0!</v>
      </c>
    </row>
    <row r="19" spans="1:2" x14ac:dyDescent="0.25">
      <c r="A19" s="34" t="s">
        <v>15</v>
      </c>
      <c r="B19" s="39" t="e" cm="1">
        <f t="array" ref="B19">SUM(COUNTIFS('المناقصات الداخلية'!$G$3:$G$72,"متناهية الصغر",'المناقصات الداخلية'!$S$3:$S$72,{"محدودة"}))/(SUM(COUNTIFS('المناقصات الداخلية'!S3:S72,{"محدودة"})))</f>
        <v>#DIV/0!</v>
      </c>
    </row>
    <row r="20" spans="1:2" x14ac:dyDescent="0.25">
      <c r="A20" s="34" t="s">
        <v>16</v>
      </c>
      <c r="B20" s="39" t="e" cm="1">
        <f t="array" ref="B20">SUM(COUNTIFS('المناقصات الداخلية'!$G$3:$G$72,"صغيرة",'المناقصات الداخلية'!$S$3:$S$72,{"محدودة"}))/(SUM(COUNTIFS('المناقصات الداخلية'!S3:S72,{"محدودة"})))</f>
        <v>#DIV/0!</v>
      </c>
    </row>
    <row r="21" spans="1:2" x14ac:dyDescent="0.25">
      <c r="A21" s="34" t="s">
        <v>130</v>
      </c>
      <c r="B21" s="39" t="e" cm="1">
        <f t="array" ref="B21">SUM(COUNTIFS('المناقصات الداخلية'!$G$3:$G$72,"متوسطة",'المناقصات الداخلية'!$S$3:$S$72,{"محدودة"}))/(SUM(COUNTIFS('المناقصات الداخلية'!S3:S72,{"محدودة"})))</f>
        <v>#DIV/0!</v>
      </c>
    </row>
    <row r="22" spans="1:2" x14ac:dyDescent="0.25">
      <c r="A22" s="46" t="s">
        <v>226</v>
      </c>
      <c r="B22" s="118">
        <f>COUNTIFS('المناقصات الداخلية'!S3:S72,"محدودة",'المناقصات الداخلية'!K3:K72,"&lt;5")</f>
        <v>0</v>
      </c>
    </row>
    <row r="23" spans="1:2" ht="18" thickBot="1" x14ac:dyDescent="0.3">
      <c r="A23" s="116" t="s">
        <v>225</v>
      </c>
      <c r="B23" s="117" t="e">
        <f>B22/COUNTIF('المناقصات الداخلية'!S3:S72,"محدودة")</f>
        <v>#DIV/0!</v>
      </c>
    </row>
    <row r="24" spans="1:2" x14ac:dyDescent="0.25">
      <c r="A24" s="32" t="s">
        <v>4</v>
      </c>
      <c r="B24" s="38" t="e" cm="1">
        <f t="array" ref="B24">(SUM(COUNTIFS('المناقصات الداخلية'!S3:S72,{"تعاقد مباشر"})))/COUNT('المناقصات الداخلية'!B3:B72)</f>
        <v>#DIV/0!</v>
      </c>
    </row>
    <row r="25" spans="1:2" x14ac:dyDescent="0.25">
      <c r="A25" s="34" t="s">
        <v>17</v>
      </c>
      <c r="B25" s="39" t="e" cm="1">
        <f t="array" ref="B25">SUM(COUNTIFS('المناقصات الداخلية'!$G$3:$G$72,"متناهية الصغر",'المناقصات الداخلية'!$S$3:$S$72,{"تعاقد مباشر"}))/(SUM(COUNTIFS('المناقصات الداخلية'!S3:S72,{"تعاقد مباشر"})))</f>
        <v>#DIV/0!</v>
      </c>
    </row>
    <row r="26" spans="1:2" x14ac:dyDescent="0.25">
      <c r="A26" s="34" t="s">
        <v>18</v>
      </c>
      <c r="B26" s="39" t="e" cm="1">
        <f t="array" ref="B26">SUM(COUNTIFS('المناقصات الداخلية'!$G$3:$G$72,"صغيرة",'المناقصات الداخلية'!$S$3:$S$72,{"تعاقد مباشر"}))/(SUM(COUNTIFS('المناقصات الداخلية'!S3:S72,{"تعاقد مباشر"})))</f>
        <v>#DIV/0!</v>
      </c>
    </row>
    <row r="27" spans="1:2" ht="18" thickBot="1" x14ac:dyDescent="0.3">
      <c r="A27" s="36" t="s">
        <v>131</v>
      </c>
      <c r="B27" s="40" t="e" cm="1">
        <f t="array" ref="B27">SUM(COUNTIFS('المناقصات الداخلية'!$G$3:$G$72,"متوسطة",'المناقصات الداخلية'!$S$3:$S$72,{"تعاقد مباشر"}))/(SUM(COUNTIFS('المناقصات الداخلية'!S3:S72,{"تعاقد مباشر"})))</f>
        <v>#DIV/0!</v>
      </c>
    </row>
    <row r="28" spans="1:2" x14ac:dyDescent="0.25">
      <c r="A28" s="32" t="s">
        <v>21</v>
      </c>
      <c r="B28" s="44" t="e" cm="1">
        <f t="array" ref="B28">COUNTIFS('المناقصات الداخلية'!P3:P72,{"نعم"})/(COUNTIF('المناقصات الداخلية'!P3:P72,{"نعم"})+COUNTIF('المناقصات الداخلية'!P3:P72,{"لا"}))</f>
        <v>#DIV/0!</v>
      </c>
    </row>
    <row r="29" spans="1:2" ht="18" thickBot="1" x14ac:dyDescent="0.3">
      <c r="A29" s="36" t="s">
        <v>22</v>
      </c>
      <c r="B29" s="45" t="e" cm="1">
        <f t="array" ref="B29">COUNTIFS('المناقصات الداخلية'!O3:O72,{"نعم"})/(COUNTIF('المناقصات الداخلية'!O3:O72,{"نعم"})+COUNTIF('المناقصات الداخلية'!O3:O72,{"لا"}))</f>
        <v>#DIV/0!</v>
      </c>
    </row>
    <row r="30" spans="1:2" x14ac:dyDescent="0.25">
      <c r="A30" s="32" t="s">
        <v>132</v>
      </c>
      <c r="B30" s="41" t="e" cm="1">
        <f t="array" ref="B30">(SUM(SUMIFS('المناقصات الداخلية'!J3:J72,'المناقصات الداخلية'!S3:S72,{"عامة "}))+SUM(SUMIFS('المناقصات الداخلية'!J3:J72,'المناقصات الداخلية'!S3:S72,{"محدودة"})))/(SUM((COUNTIFS('المناقصات الداخلية'!S3:S72,{"عامة "}))+(COUNTIFS('المناقصات الداخلية'!S3:S72,{"محدودة"}))))</f>
        <v>#DIV/0!</v>
      </c>
    </row>
    <row r="31" spans="1:2" x14ac:dyDescent="0.25">
      <c r="A31" s="34" t="s">
        <v>31</v>
      </c>
      <c r="B31" s="42" t="e" cm="1">
        <f t="array" ref="B31">SUM(SUMIFS('المناقصات الداخلية'!J3:J72,'المناقصات الداخلية'!S3:S72,{"عامة "}))/(COUNTIFS('المناقصات الداخلية'!S3:S72,{"عامة "}))</f>
        <v>#DIV/0!</v>
      </c>
    </row>
    <row r="32" spans="1:2" ht="18" thickBot="1" x14ac:dyDescent="0.3">
      <c r="A32" s="36" t="s">
        <v>32</v>
      </c>
      <c r="B32" s="43" t="e" cm="1">
        <f t="array" ref="B32">SUM(SUMIFS('المناقصات الداخلية'!J3:J72,'المناقصات الداخلية'!S3:S72,{"محدودة"}))/(COUNTIFS('المناقصات الداخلية'!S3:S72,{"محدودة"}))</f>
        <v>#DIV/0!</v>
      </c>
    </row>
    <row r="33" spans="1:2" x14ac:dyDescent="0.25">
      <c r="A33" s="46" t="s">
        <v>71</v>
      </c>
      <c r="B33" s="47" t="e" cm="1">
        <f t="array" ref="B33">(SUM(COUNTIFS('المناقصات الداخلية'!M3:M72,{"نعم"})))/COUNTA('المناقصات الداخلية'!M3:M72)</f>
        <v>#DIV/0!</v>
      </c>
    </row>
    <row r="34" spans="1:2" ht="18" thickBot="1" x14ac:dyDescent="0.3">
      <c r="A34" s="36" t="s">
        <v>72</v>
      </c>
      <c r="B34" s="43" t="e">
        <f>SUM('المناقصات الداخلية'!A3:A72) /COUNTIF('المناقصات الداخلية'!A3:A72,"&lt;&gt;0")</f>
        <v>#DIV/0!</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59539-AF00-4162-A139-D03E5C340F8D}">
  <sheetPr codeName="Sheet4">
    <tabColor theme="0" tint="-0.14999847407452621"/>
  </sheetPr>
  <dimension ref="A1:I209"/>
  <sheetViews>
    <sheetView zoomScale="78" zoomScaleNormal="78" workbookViewId="0">
      <selection activeCell="H8" sqref="H8"/>
    </sheetView>
  </sheetViews>
  <sheetFormatPr defaultRowHeight="16.5" x14ac:dyDescent="0.3"/>
  <cols>
    <col min="1" max="1" width="19.7109375" style="30" customWidth="1"/>
    <col min="2" max="2" width="36.140625" style="30" bestFit="1" customWidth="1"/>
    <col min="3" max="4" width="19.7109375" style="30" customWidth="1"/>
    <col min="5" max="5" width="47" style="30" customWidth="1"/>
    <col min="6" max="6" width="14.140625" style="30" customWidth="1"/>
    <col min="7" max="7" width="26.140625" style="30" customWidth="1"/>
    <col min="8" max="8" width="35.42578125" style="30" customWidth="1"/>
    <col min="9" max="9" width="22.28515625" style="30" bestFit="1" customWidth="1"/>
    <col min="10" max="10" width="11.42578125" style="30" customWidth="1"/>
    <col min="11" max="11" width="22.28515625" style="30" bestFit="1" customWidth="1"/>
    <col min="12" max="16384" width="9.140625" style="30"/>
  </cols>
  <sheetData>
    <row r="1" spans="1:9" ht="70.5" customHeight="1" x14ac:dyDescent="0.3">
      <c r="A1" s="65" t="s">
        <v>73</v>
      </c>
      <c r="B1" s="64" t="s">
        <v>146</v>
      </c>
      <c r="C1" s="65" t="s">
        <v>148</v>
      </c>
      <c r="D1" s="65" t="s">
        <v>147</v>
      </c>
      <c r="E1" s="65" t="s">
        <v>0</v>
      </c>
      <c r="F1" s="66" t="s">
        <v>145</v>
      </c>
      <c r="G1" s="65" t="s">
        <v>73</v>
      </c>
      <c r="H1" s="64" t="s">
        <v>144</v>
      </c>
      <c r="I1" s="64" t="s">
        <v>30</v>
      </c>
    </row>
    <row r="2" spans="1:9" ht="17.25" customHeight="1" x14ac:dyDescent="0.3">
      <c r="A2" s="85"/>
      <c r="B2" s="85"/>
      <c r="C2" s="102"/>
      <c r="D2" s="85"/>
      <c r="E2" s="85"/>
      <c r="F2" s="85"/>
      <c r="G2" s="85"/>
      <c r="H2" s="85"/>
      <c r="I2" s="86"/>
    </row>
    <row r="3" spans="1:9" ht="17.25" x14ac:dyDescent="0.3">
      <c r="A3" s="85"/>
      <c r="B3" s="85"/>
      <c r="C3" s="102"/>
      <c r="D3" s="85"/>
      <c r="E3" s="87"/>
      <c r="F3" s="85"/>
      <c r="G3" s="85"/>
      <c r="H3" s="87"/>
      <c r="I3" s="86"/>
    </row>
    <row r="4" spans="1:9" ht="17.25" x14ac:dyDescent="0.3">
      <c r="A4" s="85"/>
      <c r="B4" s="85"/>
      <c r="C4" s="102"/>
      <c r="D4" s="85"/>
      <c r="E4" s="87"/>
      <c r="F4" s="85"/>
      <c r="G4" s="85"/>
      <c r="H4" s="87"/>
      <c r="I4" s="86"/>
    </row>
    <row r="5" spans="1:9" ht="17.25" x14ac:dyDescent="0.3">
      <c r="A5" s="84"/>
      <c r="B5" s="85"/>
      <c r="C5" s="102"/>
      <c r="D5" s="84"/>
      <c r="E5" s="84"/>
      <c r="F5" s="85"/>
      <c r="G5" s="85"/>
      <c r="H5" s="87"/>
      <c r="I5" s="86"/>
    </row>
    <row r="6" spans="1:9" ht="17.25" x14ac:dyDescent="0.3">
      <c r="A6" s="84"/>
      <c r="B6" s="85"/>
      <c r="C6" s="102"/>
      <c r="D6" s="84"/>
      <c r="E6" s="84"/>
      <c r="F6" s="85"/>
      <c r="G6" s="85"/>
      <c r="H6" s="87"/>
      <c r="I6" s="86"/>
    </row>
    <row r="7" spans="1:9" ht="17.25" x14ac:dyDescent="0.3">
      <c r="A7" s="85"/>
      <c r="B7" s="85"/>
      <c r="C7" s="102"/>
      <c r="D7" s="85"/>
      <c r="E7" s="85"/>
      <c r="F7" s="85"/>
      <c r="G7" s="85"/>
      <c r="H7" s="87"/>
      <c r="I7" s="88"/>
    </row>
    <row r="8" spans="1:9" ht="17.25" x14ac:dyDescent="0.3">
      <c r="A8" s="85"/>
      <c r="B8" s="85"/>
      <c r="C8" s="102"/>
      <c r="D8" s="85"/>
      <c r="E8" s="85"/>
      <c r="F8" s="85"/>
      <c r="G8" s="85"/>
      <c r="H8" s="85"/>
      <c r="I8" s="88"/>
    </row>
    <row r="9" spans="1:9" ht="17.25" x14ac:dyDescent="0.3">
      <c r="A9" s="85"/>
      <c r="B9" s="85"/>
      <c r="C9" s="102"/>
      <c r="D9" s="85"/>
      <c r="E9" s="85"/>
      <c r="F9" s="85"/>
      <c r="G9" s="85"/>
      <c r="H9" s="85"/>
      <c r="I9" s="88"/>
    </row>
    <row r="10" spans="1:9" ht="17.25" x14ac:dyDescent="0.3">
      <c r="A10" s="85"/>
      <c r="B10" s="85"/>
      <c r="C10" s="102"/>
      <c r="D10" s="85"/>
      <c r="E10" s="85"/>
      <c r="F10" s="85"/>
      <c r="G10" s="85"/>
      <c r="H10" s="85"/>
      <c r="I10" s="88"/>
    </row>
    <row r="11" spans="1:9" ht="17.25" x14ac:dyDescent="0.3">
      <c r="A11" s="85"/>
      <c r="B11" s="85"/>
      <c r="C11" s="102"/>
      <c r="D11" s="85"/>
      <c r="E11" s="85"/>
      <c r="F11" s="85"/>
      <c r="G11" s="85"/>
      <c r="H11" s="85"/>
      <c r="I11" s="89"/>
    </row>
    <row r="12" spans="1:9" ht="17.25" x14ac:dyDescent="0.3">
      <c r="A12" s="85"/>
      <c r="B12" s="85"/>
      <c r="C12" s="102"/>
      <c r="D12" s="85"/>
      <c r="E12" s="85"/>
      <c r="F12" s="85"/>
      <c r="G12" s="85"/>
      <c r="H12" s="85"/>
      <c r="I12" s="89"/>
    </row>
    <row r="13" spans="1:9" ht="17.25" x14ac:dyDescent="0.3">
      <c r="A13" s="85"/>
      <c r="B13" s="85"/>
      <c r="C13" s="102"/>
      <c r="D13" s="85"/>
      <c r="E13" s="85"/>
      <c r="F13" s="85"/>
      <c r="G13" s="85"/>
      <c r="H13" s="85"/>
      <c r="I13" s="89"/>
    </row>
    <row r="14" spans="1:9" ht="17.25" x14ac:dyDescent="0.3">
      <c r="A14" s="85"/>
      <c r="B14" s="85"/>
      <c r="C14" s="102"/>
      <c r="D14" s="85"/>
      <c r="E14" s="85"/>
      <c r="F14" s="85"/>
      <c r="G14" s="85"/>
      <c r="H14" s="85"/>
      <c r="I14" s="89"/>
    </row>
    <row r="15" spans="1:9" ht="17.25" x14ac:dyDescent="0.3">
      <c r="A15" s="85"/>
      <c r="B15" s="85"/>
      <c r="C15" s="102"/>
      <c r="D15" s="85"/>
      <c r="E15" s="85"/>
      <c r="F15" s="85"/>
      <c r="G15" s="85"/>
      <c r="H15" s="85"/>
      <c r="I15" s="85"/>
    </row>
    <row r="16" spans="1:9" ht="17.25" x14ac:dyDescent="0.3">
      <c r="A16" s="85"/>
      <c r="B16" s="85"/>
      <c r="C16" s="102"/>
      <c r="D16" s="85"/>
      <c r="E16" s="85"/>
      <c r="F16" s="85"/>
      <c r="G16" s="85"/>
      <c r="H16" s="85"/>
      <c r="I16" s="85"/>
    </row>
    <row r="17" spans="1:9" ht="17.25" x14ac:dyDescent="0.3">
      <c r="A17" s="85"/>
      <c r="B17" s="85"/>
      <c r="C17" s="102"/>
      <c r="D17" s="85"/>
      <c r="E17" s="85"/>
      <c r="F17" s="85"/>
      <c r="G17" s="85"/>
      <c r="H17" s="85"/>
      <c r="I17" s="85"/>
    </row>
    <row r="18" spans="1:9" ht="17.25" x14ac:dyDescent="0.3">
      <c r="A18" s="85"/>
      <c r="B18" s="85"/>
      <c r="C18" s="102"/>
      <c r="D18" s="85"/>
      <c r="E18" s="85"/>
      <c r="F18" s="85"/>
      <c r="G18" s="85"/>
      <c r="H18" s="85"/>
      <c r="I18" s="85"/>
    </row>
    <row r="19" spans="1:9" ht="17.25" x14ac:dyDescent="0.3">
      <c r="A19" s="85"/>
      <c r="B19" s="85"/>
      <c r="C19" s="102"/>
      <c r="D19" s="85"/>
      <c r="E19" s="85"/>
      <c r="F19" s="85"/>
      <c r="G19" s="85"/>
      <c r="H19" s="85"/>
      <c r="I19" s="85"/>
    </row>
    <row r="20" spans="1:9" ht="17.25" x14ac:dyDescent="0.3">
      <c r="A20" s="85"/>
      <c r="B20" s="85"/>
      <c r="C20" s="102"/>
      <c r="D20" s="85"/>
      <c r="E20" s="85"/>
      <c r="F20" s="85"/>
      <c r="G20" s="85"/>
      <c r="H20" s="85"/>
      <c r="I20" s="85"/>
    </row>
    <row r="21" spans="1:9" ht="17.25" x14ac:dyDescent="0.3">
      <c r="A21" s="85"/>
      <c r="B21" s="85"/>
      <c r="C21" s="102"/>
      <c r="D21" s="85"/>
      <c r="E21" s="85"/>
      <c r="F21" s="85"/>
      <c r="G21" s="85"/>
      <c r="H21" s="85"/>
      <c r="I21" s="85"/>
    </row>
    <row r="22" spans="1:9" ht="17.25" x14ac:dyDescent="0.3">
      <c r="A22" s="85"/>
      <c r="B22" s="85"/>
      <c r="C22" s="102"/>
      <c r="D22" s="85"/>
      <c r="E22" s="85"/>
      <c r="F22" s="85"/>
      <c r="G22" s="85"/>
      <c r="H22" s="85"/>
      <c r="I22" s="85"/>
    </row>
    <row r="23" spans="1:9" ht="17.25" x14ac:dyDescent="0.3">
      <c r="A23" s="85"/>
      <c r="B23" s="85"/>
      <c r="C23" s="102"/>
      <c r="D23" s="85"/>
      <c r="E23" s="85"/>
      <c r="F23" s="85"/>
      <c r="G23" s="85"/>
      <c r="H23" s="85"/>
      <c r="I23" s="85"/>
    </row>
    <row r="24" spans="1:9" ht="17.25" x14ac:dyDescent="0.3">
      <c r="A24" s="85"/>
      <c r="B24" s="85"/>
      <c r="C24" s="102"/>
      <c r="D24" s="85"/>
      <c r="E24" s="85"/>
      <c r="F24" s="85"/>
      <c r="G24" s="85"/>
      <c r="H24" s="85"/>
      <c r="I24" s="85"/>
    </row>
    <row r="25" spans="1:9" ht="17.25" x14ac:dyDescent="0.3">
      <c r="A25" s="85"/>
      <c r="B25" s="85"/>
      <c r="C25" s="102"/>
      <c r="D25" s="85"/>
      <c r="E25" s="85"/>
      <c r="F25" s="85"/>
      <c r="G25" s="85"/>
      <c r="H25" s="85"/>
      <c r="I25" s="85"/>
    </row>
    <row r="26" spans="1:9" ht="17.25" x14ac:dyDescent="0.3">
      <c r="A26" s="85"/>
      <c r="B26" s="85"/>
      <c r="C26" s="102"/>
      <c r="D26" s="85"/>
      <c r="E26" s="85"/>
      <c r="F26" s="85"/>
      <c r="G26" s="85"/>
      <c r="H26" s="85"/>
      <c r="I26" s="85"/>
    </row>
    <row r="27" spans="1:9" ht="17.25" x14ac:dyDescent="0.3">
      <c r="A27" s="85"/>
      <c r="B27" s="85"/>
      <c r="C27" s="102"/>
      <c r="D27" s="85"/>
      <c r="E27" s="85"/>
      <c r="F27" s="85"/>
      <c r="G27" s="85"/>
      <c r="H27" s="85"/>
      <c r="I27" s="85"/>
    </row>
    <row r="28" spans="1:9" ht="17.25" x14ac:dyDescent="0.3">
      <c r="A28" s="85"/>
      <c r="B28" s="85"/>
      <c r="C28" s="102"/>
      <c r="D28" s="85"/>
      <c r="E28" s="85"/>
      <c r="F28" s="85"/>
      <c r="G28" s="85"/>
      <c r="H28" s="85"/>
      <c r="I28" s="85"/>
    </row>
    <row r="29" spans="1:9" ht="17.25" x14ac:dyDescent="0.3">
      <c r="A29" s="85"/>
      <c r="B29" s="85"/>
      <c r="C29" s="102"/>
      <c r="D29" s="85"/>
      <c r="E29" s="85"/>
      <c r="F29" s="85"/>
      <c r="G29" s="85"/>
      <c r="H29" s="85"/>
      <c r="I29" s="85"/>
    </row>
    <row r="30" spans="1:9" ht="17.25" x14ac:dyDescent="0.3">
      <c r="A30" s="85"/>
      <c r="B30" s="85"/>
      <c r="C30" s="102"/>
      <c r="D30" s="85"/>
      <c r="E30" s="85"/>
      <c r="F30" s="85"/>
      <c r="G30" s="85"/>
      <c r="H30" s="85"/>
      <c r="I30" s="85"/>
    </row>
    <row r="31" spans="1:9" ht="17.25" x14ac:dyDescent="0.3">
      <c r="A31" s="85"/>
      <c r="B31" s="85"/>
      <c r="C31" s="102"/>
      <c r="D31" s="85"/>
      <c r="E31" s="85"/>
      <c r="F31" s="85"/>
      <c r="G31" s="85"/>
      <c r="H31" s="85"/>
      <c r="I31" s="85"/>
    </row>
    <row r="32" spans="1:9" ht="17.25" x14ac:dyDescent="0.3">
      <c r="A32" s="85"/>
      <c r="B32" s="85"/>
      <c r="C32" s="102"/>
      <c r="D32" s="85"/>
      <c r="E32" s="85"/>
      <c r="F32" s="85"/>
      <c r="G32" s="85"/>
      <c r="H32" s="85"/>
      <c r="I32" s="85"/>
    </row>
    <row r="33" spans="1:9" ht="17.25" x14ac:dyDescent="0.3">
      <c r="A33" s="85"/>
      <c r="B33" s="85"/>
      <c r="C33" s="102"/>
      <c r="D33" s="85"/>
      <c r="E33" s="85"/>
      <c r="F33" s="85"/>
      <c r="G33" s="85"/>
      <c r="H33" s="85"/>
      <c r="I33" s="85"/>
    </row>
    <row r="34" spans="1:9" ht="17.25" x14ac:dyDescent="0.3">
      <c r="A34" s="85"/>
      <c r="B34" s="85"/>
      <c r="C34" s="102"/>
      <c r="D34" s="85"/>
      <c r="E34" s="85"/>
      <c r="F34" s="85"/>
      <c r="G34" s="85"/>
      <c r="H34" s="85"/>
      <c r="I34" s="85"/>
    </row>
    <row r="35" spans="1:9" ht="17.25" x14ac:dyDescent="0.3">
      <c r="A35" s="85"/>
      <c r="B35" s="85"/>
      <c r="C35" s="102"/>
      <c r="D35" s="85"/>
      <c r="E35" s="85"/>
      <c r="F35" s="85"/>
      <c r="G35" s="85"/>
      <c r="H35" s="85"/>
      <c r="I35" s="85"/>
    </row>
    <row r="36" spans="1:9" ht="17.25" x14ac:dyDescent="0.3">
      <c r="A36" s="85"/>
      <c r="B36" s="85"/>
      <c r="C36" s="102"/>
      <c r="D36" s="85"/>
      <c r="E36" s="85"/>
      <c r="F36" s="85"/>
      <c r="G36" s="85"/>
      <c r="H36" s="85"/>
      <c r="I36" s="85"/>
    </row>
    <row r="37" spans="1:9" ht="17.25" x14ac:dyDescent="0.3">
      <c r="A37" s="85"/>
      <c r="B37" s="85"/>
      <c r="C37" s="102"/>
      <c r="D37" s="85"/>
      <c r="E37" s="85"/>
      <c r="F37" s="85"/>
      <c r="G37" s="85"/>
      <c r="H37" s="85"/>
      <c r="I37" s="85"/>
    </row>
    <row r="38" spans="1:9" ht="17.25" x14ac:dyDescent="0.3">
      <c r="A38" s="85"/>
      <c r="B38" s="85"/>
      <c r="C38" s="102"/>
      <c r="D38" s="85"/>
      <c r="E38" s="85"/>
      <c r="F38" s="85"/>
      <c r="G38" s="85"/>
      <c r="H38" s="85"/>
      <c r="I38" s="85"/>
    </row>
    <row r="39" spans="1:9" ht="17.25" x14ac:dyDescent="0.3">
      <c r="A39" s="85"/>
      <c r="B39" s="85"/>
      <c r="C39" s="102"/>
      <c r="D39" s="85"/>
      <c r="E39" s="85"/>
      <c r="F39" s="85"/>
      <c r="G39" s="85"/>
      <c r="H39" s="85"/>
      <c r="I39" s="85"/>
    </row>
    <row r="40" spans="1:9" ht="17.25" x14ac:dyDescent="0.3">
      <c r="A40" s="85"/>
      <c r="B40" s="85"/>
      <c r="C40" s="102"/>
      <c r="D40" s="85"/>
      <c r="E40" s="85"/>
      <c r="F40" s="85"/>
      <c r="G40" s="85"/>
      <c r="H40" s="85"/>
      <c r="I40" s="85"/>
    </row>
    <row r="41" spans="1:9" ht="17.25" x14ac:dyDescent="0.3">
      <c r="A41" s="85"/>
      <c r="B41" s="85"/>
      <c r="C41" s="102"/>
      <c r="D41" s="85"/>
      <c r="E41" s="85"/>
      <c r="F41" s="85"/>
      <c r="G41" s="85"/>
      <c r="H41" s="85"/>
      <c r="I41" s="85"/>
    </row>
    <row r="42" spans="1:9" ht="17.25" x14ac:dyDescent="0.3">
      <c r="A42" s="85"/>
      <c r="B42" s="85"/>
      <c r="C42" s="102"/>
      <c r="D42" s="85"/>
      <c r="E42" s="85"/>
      <c r="F42" s="85"/>
      <c r="G42" s="85"/>
      <c r="H42" s="85"/>
      <c r="I42" s="85"/>
    </row>
    <row r="43" spans="1:9" ht="17.25" x14ac:dyDescent="0.3">
      <c r="A43" s="85"/>
      <c r="B43" s="85"/>
      <c r="C43" s="102"/>
      <c r="D43" s="85"/>
      <c r="E43" s="85"/>
      <c r="F43" s="85"/>
      <c r="G43" s="85"/>
      <c r="H43" s="85"/>
      <c r="I43" s="85"/>
    </row>
    <row r="44" spans="1:9" ht="17.25" x14ac:dyDescent="0.3">
      <c r="A44" s="85"/>
      <c r="B44" s="85"/>
      <c r="C44" s="102"/>
      <c r="D44" s="85"/>
      <c r="E44" s="85"/>
      <c r="F44" s="85"/>
      <c r="G44" s="85"/>
      <c r="H44" s="85"/>
      <c r="I44" s="85"/>
    </row>
    <row r="45" spans="1:9" ht="17.25" x14ac:dyDescent="0.3">
      <c r="A45" s="85"/>
      <c r="B45" s="85"/>
      <c r="C45" s="102"/>
      <c r="D45" s="85"/>
      <c r="E45" s="85"/>
      <c r="F45" s="85"/>
      <c r="G45" s="85"/>
      <c r="H45" s="85"/>
      <c r="I45" s="85"/>
    </row>
    <row r="46" spans="1:9" ht="17.25" x14ac:dyDescent="0.3">
      <c r="A46" s="85"/>
      <c r="B46" s="85"/>
      <c r="C46" s="102"/>
      <c r="D46" s="85"/>
      <c r="E46" s="85"/>
      <c r="F46" s="85"/>
      <c r="G46" s="85"/>
      <c r="H46" s="85"/>
      <c r="I46" s="85"/>
    </row>
    <row r="47" spans="1:9" ht="17.25" x14ac:dyDescent="0.3">
      <c r="A47" s="85"/>
      <c r="B47" s="85"/>
      <c r="C47" s="102"/>
      <c r="D47" s="85"/>
      <c r="E47" s="85"/>
      <c r="F47" s="85"/>
      <c r="G47" s="85"/>
      <c r="H47" s="85"/>
      <c r="I47" s="85"/>
    </row>
    <row r="48" spans="1:9" ht="17.25" x14ac:dyDescent="0.3">
      <c r="A48" s="85"/>
      <c r="B48" s="85"/>
      <c r="C48" s="102"/>
      <c r="D48" s="85"/>
      <c r="E48" s="85"/>
      <c r="F48" s="85"/>
      <c r="G48" s="85"/>
      <c r="H48" s="85"/>
      <c r="I48" s="85"/>
    </row>
    <row r="49" spans="1:9" ht="17.25" x14ac:dyDescent="0.3">
      <c r="A49" s="85"/>
      <c r="B49" s="85"/>
      <c r="C49" s="102"/>
      <c r="D49" s="85"/>
      <c r="E49" s="85"/>
      <c r="F49" s="85"/>
      <c r="G49" s="85"/>
      <c r="H49" s="85"/>
      <c r="I49" s="85"/>
    </row>
    <row r="50" spans="1:9" ht="17.25" x14ac:dyDescent="0.3">
      <c r="A50" s="85"/>
      <c r="B50" s="85"/>
      <c r="C50" s="102"/>
      <c r="D50" s="85"/>
      <c r="E50" s="85"/>
      <c r="F50" s="85"/>
      <c r="G50" s="85"/>
      <c r="H50" s="85"/>
      <c r="I50" s="85"/>
    </row>
    <row r="51" spans="1:9" ht="17.25" x14ac:dyDescent="0.3">
      <c r="A51" s="85"/>
      <c r="B51" s="85"/>
      <c r="C51" s="102"/>
      <c r="D51" s="85"/>
      <c r="E51" s="85"/>
      <c r="F51" s="85"/>
      <c r="G51" s="85"/>
      <c r="H51" s="85"/>
      <c r="I51" s="85"/>
    </row>
    <row r="52" spans="1:9" ht="17.25" x14ac:dyDescent="0.3">
      <c r="A52" s="85"/>
      <c r="B52" s="85"/>
      <c r="C52" s="102"/>
      <c r="D52" s="85"/>
      <c r="E52" s="85"/>
      <c r="F52" s="90"/>
      <c r="G52" s="85"/>
      <c r="H52" s="85"/>
      <c r="I52" s="85"/>
    </row>
    <row r="53" spans="1:9" ht="17.25" x14ac:dyDescent="0.3">
      <c r="A53" s="90"/>
      <c r="B53" s="90"/>
      <c r="C53" s="103"/>
      <c r="D53" s="90"/>
      <c r="E53" s="90"/>
      <c r="F53" s="85"/>
      <c r="G53" s="90"/>
      <c r="H53" s="90"/>
      <c r="I53" s="90"/>
    </row>
    <row r="54" spans="1:9" x14ac:dyDescent="0.3">
      <c r="A54" s="90"/>
      <c r="B54" s="90"/>
      <c r="C54" s="103"/>
      <c r="D54" s="90"/>
      <c r="E54" s="90"/>
      <c r="F54" s="90"/>
      <c r="G54" s="90"/>
      <c r="H54" s="90"/>
      <c r="I54" s="90"/>
    </row>
    <row r="55" spans="1:9" x14ac:dyDescent="0.3">
      <c r="A55" s="90"/>
      <c r="B55" s="90"/>
      <c r="C55" s="103"/>
      <c r="D55" s="90"/>
      <c r="E55" s="90"/>
      <c r="F55" s="90"/>
      <c r="G55" s="90"/>
      <c r="H55" s="90"/>
      <c r="I55" s="90"/>
    </row>
    <row r="56" spans="1:9" x14ac:dyDescent="0.3">
      <c r="A56" s="90"/>
      <c r="B56" s="90"/>
      <c r="C56" s="103"/>
      <c r="D56" s="90"/>
      <c r="E56" s="90"/>
      <c r="F56" s="90"/>
      <c r="G56" s="90"/>
      <c r="H56" s="90"/>
      <c r="I56" s="90"/>
    </row>
    <row r="57" spans="1:9" x14ac:dyDescent="0.3">
      <c r="A57" s="90"/>
      <c r="B57" s="90"/>
      <c r="C57" s="103"/>
      <c r="D57" s="90"/>
      <c r="E57" s="90"/>
      <c r="F57" s="90"/>
      <c r="G57" s="90"/>
      <c r="H57" s="90"/>
      <c r="I57" s="90"/>
    </row>
    <row r="58" spans="1:9" x14ac:dyDescent="0.3">
      <c r="A58" s="90"/>
      <c r="B58" s="90"/>
      <c r="C58" s="103"/>
      <c r="D58" s="90"/>
      <c r="E58" s="90"/>
      <c r="F58" s="90"/>
      <c r="G58" s="90"/>
      <c r="H58" s="90"/>
      <c r="I58" s="90"/>
    </row>
    <row r="59" spans="1:9" x14ac:dyDescent="0.3">
      <c r="A59" s="90"/>
      <c r="B59" s="90"/>
      <c r="C59" s="103"/>
      <c r="D59" s="90"/>
      <c r="E59" s="90"/>
      <c r="F59" s="90"/>
      <c r="G59" s="90"/>
      <c r="H59" s="90"/>
      <c r="I59" s="90"/>
    </row>
    <row r="60" spans="1:9" x14ac:dyDescent="0.3">
      <c r="A60" s="90"/>
      <c r="B60" s="90"/>
      <c r="C60" s="103"/>
      <c r="D60" s="90"/>
      <c r="E60" s="90"/>
      <c r="F60" s="90"/>
      <c r="G60" s="90"/>
      <c r="H60" s="90"/>
      <c r="I60" s="90"/>
    </row>
    <row r="61" spans="1:9" x14ac:dyDescent="0.3">
      <c r="A61" s="90"/>
      <c r="B61" s="90"/>
      <c r="C61" s="103"/>
      <c r="D61" s="90"/>
      <c r="E61" s="90"/>
      <c r="F61" s="90"/>
      <c r="G61" s="90"/>
      <c r="H61" s="90"/>
      <c r="I61" s="90"/>
    </row>
    <row r="62" spans="1:9" x14ac:dyDescent="0.3">
      <c r="A62" s="90"/>
      <c r="B62" s="90"/>
      <c r="C62" s="103"/>
      <c r="D62" s="90"/>
      <c r="E62" s="90"/>
      <c r="F62" s="90"/>
      <c r="G62" s="90"/>
      <c r="H62" s="90"/>
      <c r="I62" s="90"/>
    </row>
    <row r="63" spans="1:9" x14ac:dyDescent="0.3">
      <c r="A63" s="90"/>
      <c r="B63" s="90"/>
      <c r="C63" s="103"/>
      <c r="D63" s="90"/>
      <c r="E63" s="90"/>
      <c r="F63" s="90"/>
      <c r="G63" s="90"/>
      <c r="H63" s="90"/>
      <c r="I63" s="90"/>
    </row>
    <row r="64" spans="1:9" x14ac:dyDescent="0.3">
      <c r="A64" s="90"/>
      <c r="B64" s="90"/>
      <c r="C64" s="103"/>
      <c r="D64" s="90"/>
      <c r="E64" s="90"/>
      <c r="F64" s="90"/>
      <c r="G64" s="90"/>
      <c r="H64" s="90"/>
      <c r="I64" s="90"/>
    </row>
    <row r="65" spans="1:9" x14ac:dyDescent="0.3">
      <c r="A65" s="90"/>
      <c r="B65" s="90"/>
      <c r="C65" s="103"/>
      <c r="D65" s="90"/>
      <c r="E65" s="90"/>
      <c r="F65" s="90"/>
      <c r="G65" s="90"/>
      <c r="H65" s="90"/>
      <c r="I65" s="90"/>
    </row>
    <row r="66" spans="1:9" x14ac:dyDescent="0.3">
      <c r="A66" s="90"/>
      <c r="B66" s="90"/>
      <c r="C66" s="103"/>
      <c r="D66" s="90"/>
      <c r="E66" s="90"/>
      <c r="F66" s="90"/>
      <c r="G66" s="90"/>
      <c r="H66" s="90"/>
      <c r="I66" s="90"/>
    </row>
    <row r="67" spans="1:9" x14ac:dyDescent="0.3">
      <c r="A67" s="90"/>
      <c r="B67" s="90"/>
      <c r="C67" s="103"/>
      <c r="D67" s="90"/>
      <c r="E67" s="90"/>
      <c r="F67" s="90"/>
      <c r="G67" s="90"/>
      <c r="H67" s="90"/>
      <c r="I67" s="90"/>
    </row>
    <row r="68" spans="1:9" x14ac:dyDescent="0.3">
      <c r="A68" s="90"/>
      <c r="B68" s="90"/>
      <c r="C68" s="103"/>
      <c r="D68" s="90"/>
      <c r="E68" s="90"/>
      <c r="F68" s="90"/>
      <c r="G68" s="90"/>
      <c r="H68" s="90"/>
      <c r="I68" s="90"/>
    </row>
    <row r="69" spans="1:9" x14ac:dyDescent="0.3">
      <c r="A69" s="90"/>
      <c r="B69" s="90"/>
      <c r="C69" s="103"/>
      <c r="D69" s="90"/>
      <c r="E69" s="90"/>
      <c r="F69" s="90"/>
      <c r="G69" s="90"/>
      <c r="H69" s="90"/>
      <c r="I69" s="90"/>
    </row>
    <row r="70" spans="1:9" x14ac:dyDescent="0.3">
      <c r="A70" s="90"/>
      <c r="B70" s="90"/>
      <c r="C70" s="103"/>
      <c r="D70" s="90"/>
      <c r="E70" s="90"/>
      <c r="F70" s="90"/>
      <c r="G70" s="90"/>
      <c r="H70" s="90"/>
      <c r="I70" s="90"/>
    </row>
    <row r="71" spans="1:9" x14ac:dyDescent="0.3">
      <c r="A71" s="90"/>
      <c r="B71" s="90"/>
      <c r="C71" s="103"/>
      <c r="D71" s="90"/>
      <c r="E71" s="90"/>
      <c r="F71" s="90"/>
      <c r="G71" s="90"/>
      <c r="H71" s="90"/>
      <c r="I71" s="90"/>
    </row>
    <row r="72" spans="1:9" x14ac:dyDescent="0.3">
      <c r="A72" s="90"/>
      <c r="B72" s="90"/>
      <c r="C72" s="103"/>
      <c r="D72" s="90"/>
      <c r="E72" s="90"/>
      <c r="F72" s="90"/>
      <c r="G72" s="90"/>
      <c r="H72" s="90"/>
      <c r="I72" s="90"/>
    </row>
    <row r="73" spans="1:9" x14ac:dyDescent="0.3">
      <c r="A73" s="90"/>
      <c r="B73" s="90"/>
      <c r="C73" s="103"/>
      <c r="D73" s="90"/>
      <c r="E73" s="90"/>
      <c r="F73" s="90"/>
      <c r="G73" s="90"/>
      <c r="H73" s="90"/>
      <c r="I73" s="90"/>
    </row>
    <row r="74" spans="1:9" x14ac:dyDescent="0.3">
      <c r="A74" s="90"/>
      <c r="B74" s="90"/>
      <c r="C74" s="103"/>
      <c r="D74" s="90"/>
      <c r="E74" s="90"/>
      <c r="F74" s="90"/>
      <c r="G74" s="90"/>
      <c r="H74" s="90"/>
      <c r="I74" s="90"/>
    </row>
    <row r="75" spans="1:9" x14ac:dyDescent="0.3">
      <c r="A75" s="90"/>
      <c r="B75" s="90"/>
      <c r="C75" s="103"/>
      <c r="D75" s="90"/>
      <c r="E75" s="90"/>
      <c r="F75" s="90"/>
      <c r="G75" s="90"/>
      <c r="H75" s="90"/>
      <c r="I75" s="90"/>
    </row>
    <row r="76" spans="1:9" x14ac:dyDescent="0.3">
      <c r="A76" s="90"/>
      <c r="B76" s="90"/>
      <c r="C76" s="103"/>
      <c r="D76" s="90"/>
      <c r="E76" s="90"/>
      <c r="F76" s="90"/>
      <c r="G76" s="90"/>
      <c r="H76" s="90"/>
      <c r="I76" s="90"/>
    </row>
    <row r="77" spans="1:9" x14ac:dyDescent="0.3">
      <c r="A77" s="90"/>
      <c r="B77" s="90"/>
      <c r="C77" s="103"/>
      <c r="D77" s="90"/>
      <c r="E77" s="90"/>
      <c r="F77" s="90"/>
      <c r="G77" s="90"/>
      <c r="H77" s="90"/>
      <c r="I77" s="90"/>
    </row>
    <row r="78" spans="1:9" x14ac:dyDescent="0.3">
      <c r="A78" s="90"/>
      <c r="B78" s="90"/>
      <c r="C78" s="103"/>
      <c r="D78" s="90"/>
      <c r="E78" s="90"/>
      <c r="F78" s="90"/>
      <c r="G78" s="90"/>
      <c r="H78" s="90"/>
      <c r="I78" s="90"/>
    </row>
    <row r="79" spans="1:9" x14ac:dyDescent="0.3">
      <c r="A79" s="90"/>
      <c r="B79" s="90"/>
      <c r="C79" s="103"/>
      <c r="D79" s="90"/>
      <c r="E79" s="90"/>
      <c r="F79" s="90"/>
      <c r="G79" s="90"/>
      <c r="H79" s="90"/>
      <c r="I79" s="90"/>
    </row>
    <row r="80" spans="1:9" x14ac:dyDescent="0.3">
      <c r="A80" s="90"/>
      <c r="B80" s="90"/>
      <c r="C80" s="103"/>
      <c r="D80" s="90"/>
      <c r="E80" s="90"/>
      <c r="F80" s="90"/>
      <c r="G80" s="90"/>
      <c r="H80" s="90"/>
      <c r="I80" s="90"/>
    </row>
    <row r="81" spans="1:9" x14ac:dyDescent="0.3">
      <c r="A81" s="90"/>
      <c r="B81" s="90"/>
      <c r="C81" s="103"/>
      <c r="D81" s="90"/>
      <c r="E81" s="90"/>
      <c r="F81" s="90"/>
      <c r="G81" s="90"/>
      <c r="H81" s="90"/>
      <c r="I81" s="90"/>
    </row>
    <row r="82" spans="1:9" x14ac:dyDescent="0.3">
      <c r="A82" s="90"/>
      <c r="B82" s="90"/>
      <c r="C82" s="103"/>
      <c r="D82" s="90"/>
      <c r="E82" s="90"/>
      <c r="F82" s="90"/>
      <c r="G82" s="90"/>
      <c r="H82" s="90"/>
      <c r="I82" s="90"/>
    </row>
    <row r="83" spans="1:9" x14ac:dyDescent="0.3">
      <c r="A83" s="90"/>
      <c r="B83" s="90"/>
      <c r="C83" s="103"/>
      <c r="D83" s="90"/>
      <c r="E83" s="90"/>
      <c r="F83" s="90"/>
      <c r="G83" s="90"/>
      <c r="H83" s="90"/>
      <c r="I83" s="90"/>
    </row>
    <row r="84" spans="1:9" x14ac:dyDescent="0.3">
      <c r="A84" s="90"/>
      <c r="B84" s="90"/>
      <c r="C84" s="103"/>
      <c r="D84" s="90"/>
      <c r="E84" s="90"/>
      <c r="F84" s="90"/>
      <c r="G84" s="90"/>
      <c r="H84" s="90"/>
      <c r="I84" s="90"/>
    </row>
    <row r="85" spans="1:9" x14ac:dyDescent="0.3">
      <c r="A85" s="90"/>
      <c r="B85" s="90"/>
      <c r="C85" s="103"/>
      <c r="D85" s="90"/>
      <c r="E85" s="90"/>
      <c r="F85" s="90"/>
      <c r="G85" s="90"/>
      <c r="H85" s="90"/>
      <c r="I85" s="90"/>
    </row>
    <row r="86" spans="1:9" x14ac:dyDescent="0.3">
      <c r="A86" s="90"/>
      <c r="B86" s="90"/>
      <c r="C86" s="103"/>
      <c r="D86" s="90"/>
      <c r="E86" s="90"/>
      <c r="F86" s="90"/>
      <c r="G86" s="90"/>
      <c r="H86" s="90"/>
      <c r="I86" s="90"/>
    </row>
    <row r="87" spans="1:9" x14ac:dyDescent="0.3">
      <c r="A87" s="90"/>
      <c r="B87" s="90"/>
      <c r="C87" s="103"/>
      <c r="D87" s="90"/>
      <c r="E87" s="90"/>
      <c r="F87" s="90"/>
      <c r="G87" s="90"/>
      <c r="H87" s="90"/>
      <c r="I87" s="90"/>
    </row>
    <row r="88" spans="1:9" x14ac:dyDescent="0.3">
      <c r="A88" s="90"/>
      <c r="B88" s="90"/>
      <c r="C88" s="103"/>
      <c r="D88" s="90"/>
      <c r="E88" s="90"/>
      <c r="F88" s="90"/>
      <c r="G88" s="90"/>
      <c r="H88" s="90"/>
      <c r="I88" s="90"/>
    </row>
    <row r="89" spans="1:9" x14ac:dyDescent="0.3">
      <c r="A89" s="90"/>
      <c r="B89" s="90"/>
      <c r="C89" s="103"/>
      <c r="D89" s="90"/>
      <c r="E89" s="90"/>
      <c r="F89" s="90"/>
      <c r="G89" s="90"/>
      <c r="H89" s="90"/>
      <c r="I89" s="90"/>
    </row>
    <row r="90" spans="1:9" x14ac:dyDescent="0.3">
      <c r="A90" s="90"/>
      <c r="B90" s="90"/>
      <c r="C90" s="103"/>
      <c r="D90" s="90"/>
      <c r="E90" s="90"/>
      <c r="F90" s="90"/>
      <c r="G90" s="90"/>
      <c r="H90" s="90"/>
      <c r="I90" s="90"/>
    </row>
    <row r="91" spans="1:9" x14ac:dyDescent="0.3">
      <c r="A91" s="90"/>
      <c r="B91" s="90"/>
      <c r="C91" s="103"/>
      <c r="D91" s="90"/>
      <c r="E91" s="90"/>
      <c r="F91" s="90"/>
      <c r="G91" s="90"/>
      <c r="H91" s="90"/>
      <c r="I91" s="90"/>
    </row>
    <row r="92" spans="1:9" x14ac:dyDescent="0.3">
      <c r="A92" s="90"/>
      <c r="B92" s="90"/>
      <c r="C92" s="103"/>
      <c r="D92" s="90"/>
      <c r="E92" s="90"/>
      <c r="F92" s="90"/>
      <c r="G92" s="90"/>
      <c r="H92" s="90"/>
      <c r="I92" s="90"/>
    </row>
    <row r="93" spans="1:9" x14ac:dyDescent="0.3">
      <c r="A93" s="90"/>
      <c r="B93" s="90"/>
      <c r="C93" s="103"/>
      <c r="D93" s="90"/>
      <c r="E93" s="90"/>
      <c r="F93" s="90"/>
      <c r="G93" s="90"/>
      <c r="H93" s="90"/>
      <c r="I93" s="90"/>
    </row>
    <row r="94" spans="1:9" x14ac:dyDescent="0.3">
      <c r="A94" s="90"/>
      <c r="B94" s="90"/>
      <c r="C94" s="103"/>
      <c r="D94" s="90"/>
      <c r="E94" s="90"/>
      <c r="F94" s="90"/>
      <c r="G94" s="90"/>
      <c r="H94" s="90"/>
      <c r="I94" s="90"/>
    </row>
    <row r="95" spans="1:9" x14ac:dyDescent="0.3">
      <c r="A95" s="90"/>
      <c r="B95" s="90"/>
      <c r="C95" s="103"/>
      <c r="D95" s="90"/>
      <c r="E95" s="90"/>
      <c r="F95" s="90"/>
      <c r="G95" s="90"/>
      <c r="H95" s="90"/>
      <c r="I95" s="90"/>
    </row>
    <row r="96" spans="1:9" x14ac:dyDescent="0.3">
      <c r="A96" s="90"/>
      <c r="B96" s="90"/>
      <c r="C96" s="103"/>
      <c r="D96" s="90"/>
      <c r="E96" s="90"/>
      <c r="F96" s="90"/>
      <c r="G96" s="90"/>
      <c r="H96" s="90"/>
      <c r="I96" s="90"/>
    </row>
    <row r="97" spans="1:9" x14ac:dyDescent="0.3">
      <c r="A97" s="90"/>
      <c r="B97" s="90"/>
      <c r="C97" s="103"/>
      <c r="D97" s="90"/>
      <c r="E97" s="90"/>
      <c r="F97" s="90"/>
      <c r="G97" s="90"/>
      <c r="H97" s="90"/>
      <c r="I97" s="90"/>
    </row>
    <row r="98" spans="1:9" x14ac:dyDescent="0.3">
      <c r="A98" s="90"/>
      <c r="B98" s="90"/>
      <c r="C98" s="103"/>
      <c r="D98" s="90"/>
      <c r="E98" s="90"/>
      <c r="F98" s="90"/>
      <c r="G98" s="90"/>
      <c r="H98" s="90"/>
      <c r="I98" s="90"/>
    </row>
    <row r="99" spans="1:9" x14ac:dyDescent="0.3">
      <c r="A99" s="90"/>
      <c r="B99" s="90"/>
      <c r="C99" s="103"/>
      <c r="D99" s="90"/>
      <c r="E99" s="90"/>
      <c r="F99" s="90"/>
      <c r="G99" s="90"/>
      <c r="H99" s="90"/>
      <c r="I99" s="90"/>
    </row>
    <row r="100" spans="1:9" x14ac:dyDescent="0.3">
      <c r="A100" s="90"/>
      <c r="B100" s="90"/>
      <c r="C100" s="103"/>
      <c r="D100" s="90"/>
      <c r="E100" s="90"/>
      <c r="F100" s="90"/>
      <c r="G100" s="90"/>
      <c r="H100" s="90"/>
      <c r="I100" s="90"/>
    </row>
    <row r="101" spans="1:9" x14ac:dyDescent="0.3">
      <c r="A101" s="90"/>
      <c r="B101" s="90"/>
      <c r="C101" s="103"/>
      <c r="D101" s="90"/>
      <c r="E101" s="90"/>
      <c r="F101" s="90"/>
      <c r="G101" s="90"/>
      <c r="H101" s="90"/>
      <c r="I101" s="90"/>
    </row>
    <row r="102" spans="1:9" x14ac:dyDescent="0.3">
      <c r="A102" s="90"/>
      <c r="B102" s="90"/>
      <c r="C102" s="103"/>
      <c r="D102" s="90"/>
      <c r="E102" s="90"/>
      <c r="F102" s="90"/>
      <c r="G102" s="90"/>
      <c r="H102" s="90"/>
      <c r="I102" s="90"/>
    </row>
    <row r="103" spans="1:9" x14ac:dyDescent="0.3">
      <c r="A103" s="90"/>
      <c r="B103" s="90"/>
      <c r="C103" s="103"/>
      <c r="D103" s="90"/>
      <c r="E103" s="90"/>
      <c r="F103" s="90"/>
      <c r="G103" s="90"/>
      <c r="H103" s="90"/>
      <c r="I103" s="90"/>
    </row>
    <row r="104" spans="1:9" x14ac:dyDescent="0.3">
      <c r="A104" s="90"/>
      <c r="B104" s="90"/>
      <c r="C104" s="103"/>
      <c r="D104" s="90"/>
      <c r="E104" s="90"/>
      <c r="F104" s="90"/>
      <c r="G104" s="90"/>
      <c r="H104" s="90"/>
      <c r="I104" s="90"/>
    </row>
    <row r="105" spans="1:9" x14ac:dyDescent="0.3">
      <c r="A105" s="90"/>
      <c r="B105" s="90"/>
      <c r="C105" s="103"/>
      <c r="D105" s="90"/>
      <c r="E105" s="90"/>
      <c r="F105" s="90"/>
      <c r="G105" s="90"/>
      <c r="H105" s="90"/>
      <c r="I105" s="90"/>
    </row>
    <row r="106" spans="1:9" x14ac:dyDescent="0.3">
      <c r="A106" s="90"/>
      <c r="B106" s="90"/>
      <c r="C106" s="103"/>
      <c r="D106" s="90"/>
      <c r="E106" s="90"/>
      <c r="F106" s="90"/>
      <c r="G106" s="90"/>
      <c r="H106" s="90"/>
      <c r="I106" s="90"/>
    </row>
    <row r="107" spans="1:9" x14ac:dyDescent="0.3">
      <c r="A107" s="90"/>
      <c r="B107" s="90"/>
      <c r="C107" s="103"/>
      <c r="D107" s="90"/>
      <c r="E107" s="90"/>
      <c r="F107" s="90"/>
      <c r="G107" s="90"/>
      <c r="H107" s="90"/>
      <c r="I107" s="90"/>
    </row>
    <row r="108" spans="1:9" x14ac:dyDescent="0.3">
      <c r="A108" s="90"/>
      <c r="B108" s="90"/>
      <c r="C108" s="103"/>
      <c r="D108" s="90"/>
      <c r="E108" s="90"/>
      <c r="F108" s="90"/>
      <c r="G108" s="90"/>
      <c r="H108" s="90"/>
      <c r="I108" s="90"/>
    </row>
    <row r="109" spans="1:9" x14ac:dyDescent="0.3">
      <c r="A109" s="90"/>
      <c r="B109" s="90"/>
      <c r="C109" s="103"/>
      <c r="D109" s="90"/>
      <c r="E109" s="90"/>
      <c r="F109" s="90"/>
      <c r="G109" s="90"/>
      <c r="H109" s="90"/>
      <c r="I109" s="90"/>
    </row>
    <row r="110" spans="1:9" x14ac:dyDescent="0.3">
      <c r="A110" s="90"/>
      <c r="B110" s="90"/>
      <c r="C110" s="103"/>
      <c r="D110" s="90"/>
      <c r="E110" s="90"/>
      <c r="F110" s="90"/>
      <c r="G110" s="90"/>
      <c r="H110" s="90"/>
      <c r="I110" s="90"/>
    </row>
    <row r="111" spans="1:9" x14ac:dyDescent="0.3">
      <c r="A111" s="90"/>
      <c r="B111" s="90"/>
      <c r="C111" s="103"/>
      <c r="D111" s="90"/>
      <c r="E111" s="90"/>
      <c r="F111" s="90"/>
      <c r="G111" s="90"/>
      <c r="H111" s="90"/>
      <c r="I111" s="90"/>
    </row>
    <row r="112" spans="1:9" x14ac:dyDescent="0.3">
      <c r="A112" s="90"/>
      <c r="B112" s="90"/>
      <c r="C112" s="103"/>
      <c r="D112" s="90"/>
      <c r="E112" s="90"/>
      <c r="F112" s="90"/>
      <c r="G112" s="90"/>
      <c r="H112" s="90"/>
      <c r="I112" s="90"/>
    </row>
    <row r="113" spans="1:9" x14ac:dyDescent="0.3">
      <c r="A113" s="90"/>
      <c r="B113" s="90"/>
      <c r="C113" s="103"/>
      <c r="D113" s="90"/>
      <c r="E113" s="90"/>
      <c r="F113" s="90"/>
      <c r="G113" s="90"/>
      <c r="H113" s="90"/>
      <c r="I113" s="90"/>
    </row>
    <row r="114" spans="1:9" x14ac:dyDescent="0.3">
      <c r="A114" s="90"/>
      <c r="B114" s="90"/>
      <c r="C114" s="103"/>
      <c r="D114" s="90"/>
      <c r="E114" s="90"/>
      <c r="F114" s="90"/>
      <c r="G114" s="90"/>
      <c r="H114" s="90"/>
      <c r="I114" s="90"/>
    </row>
    <row r="115" spans="1:9" x14ac:dyDescent="0.3">
      <c r="A115" s="90"/>
      <c r="B115" s="90"/>
      <c r="C115" s="103"/>
      <c r="D115" s="90"/>
      <c r="E115" s="90"/>
      <c r="F115" s="90"/>
      <c r="G115" s="90"/>
      <c r="H115" s="90"/>
      <c r="I115" s="90"/>
    </row>
    <row r="116" spans="1:9" x14ac:dyDescent="0.3">
      <c r="A116" s="90"/>
      <c r="B116" s="90"/>
      <c r="C116" s="103"/>
      <c r="D116" s="90"/>
      <c r="E116" s="90"/>
      <c r="F116" s="90"/>
      <c r="G116" s="90"/>
      <c r="H116" s="90"/>
      <c r="I116" s="90"/>
    </row>
    <row r="117" spans="1:9" x14ac:dyDescent="0.3">
      <c r="A117" s="90"/>
      <c r="B117" s="90"/>
      <c r="C117" s="103"/>
      <c r="D117" s="90"/>
      <c r="E117" s="90"/>
      <c r="F117" s="90"/>
      <c r="G117" s="90"/>
      <c r="H117" s="90"/>
      <c r="I117" s="90"/>
    </row>
    <row r="118" spans="1:9" x14ac:dyDescent="0.3">
      <c r="A118" s="90"/>
      <c r="B118" s="90"/>
      <c r="C118" s="103"/>
      <c r="D118" s="90"/>
      <c r="E118" s="90"/>
      <c r="F118" s="90"/>
      <c r="G118" s="90"/>
      <c r="H118" s="90"/>
      <c r="I118" s="90"/>
    </row>
    <row r="119" spans="1:9" x14ac:dyDescent="0.3">
      <c r="A119" s="90"/>
      <c r="B119" s="90"/>
      <c r="C119" s="103"/>
      <c r="D119" s="90"/>
      <c r="E119" s="90"/>
      <c r="F119" s="90"/>
      <c r="G119" s="90"/>
      <c r="H119" s="90"/>
      <c r="I119" s="90"/>
    </row>
    <row r="120" spans="1:9" x14ac:dyDescent="0.3">
      <c r="A120" s="90"/>
      <c r="B120" s="90"/>
      <c r="C120" s="103"/>
      <c r="D120" s="90"/>
      <c r="E120" s="90"/>
      <c r="F120" s="90"/>
      <c r="G120" s="90"/>
      <c r="H120" s="90"/>
      <c r="I120" s="90"/>
    </row>
    <row r="121" spans="1:9" x14ac:dyDescent="0.3">
      <c r="A121" s="90"/>
      <c r="B121" s="90"/>
      <c r="C121" s="103"/>
      <c r="D121" s="90"/>
      <c r="E121" s="90"/>
      <c r="F121" s="90"/>
      <c r="G121" s="90"/>
      <c r="H121" s="90"/>
      <c r="I121" s="90"/>
    </row>
    <row r="122" spans="1:9" x14ac:dyDescent="0.3">
      <c r="A122" s="90"/>
      <c r="B122" s="90"/>
      <c r="C122" s="103"/>
      <c r="D122" s="90"/>
      <c r="E122" s="90"/>
      <c r="F122" s="90"/>
      <c r="G122" s="90"/>
      <c r="H122" s="90"/>
      <c r="I122" s="90"/>
    </row>
    <row r="123" spans="1:9" x14ac:dyDescent="0.3">
      <c r="A123" s="90"/>
      <c r="B123" s="90"/>
      <c r="C123" s="103"/>
      <c r="D123" s="90"/>
      <c r="E123" s="90"/>
      <c r="F123" s="90"/>
      <c r="G123" s="90"/>
      <c r="H123" s="90"/>
      <c r="I123" s="90"/>
    </row>
    <row r="124" spans="1:9" x14ac:dyDescent="0.3">
      <c r="A124" s="90"/>
      <c r="B124" s="90"/>
      <c r="C124" s="103"/>
      <c r="D124" s="90"/>
      <c r="E124" s="90"/>
      <c r="F124" s="90"/>
      <c r="G124" s="90"/>
      <c r="H124" s="90"/>
      <c r="I124" s="90"/>
    </row>
    <row r="125" spans="1:9" x14ac:dyDescent="0.3">
      <c r="A125" s="90"/>
      <c r="B125" s="90"/>
      <c r="C125" s="103"/>
      <c r="D125" s="90"/>
      <c r="E125" s="90"/>
      <c r="F125" s="90"/>
      <c r="G125" s="90"/>
      <c r="H125" s="90"/>
      <c r="I125" s="90"/>
    </row>
    <row r="126" spans="1:9" x14ac:dyDescent="0.3">
      <c r="A126" s="90"/>
      <c r="B126" s="90"/>
      <c r="C126" s="103"/>
      <c r="D126" s="90"/>
      <c r="E126" s="90"/>
      <c r="F126" s="90"/>
      <c r="G126" s="90"/>
      <c r="H126" s="90"/>
      <c r="I126" s="90"/>
    </row>
    <row r="127" spans="1:9" x14ac:dyDescent="0.3">
      <c r="A127" s="90"/>
      <c r="B127" s="90"/>
      <c r="C127" s="103"/>
      <c r="D127" s="90"/>
      <c r="E127" s="90"/>
      <c r="F127" s="90"/>
      <c r="G127" s="90"/>
      <c r="H127" s="90"/>
      <c r="I127" s="90"/>
    </row>
    <row r="128" spans="1:9" x14ac:dyDescent="0.3">
      <c r="A128" s="90"/>
      <c r="B128" s="90"/>
      <c r="C128" s="103"/>
      <c r="D128" s="90"/>
      <c r="E128" s="90"/>
      <c r="F128" s="90"/>
      <c r="G128" s="90"/>
      <c r="H128" s="90"/>
      <c r="I128" s="90"/>
    </row>
    <row r="129" spans="1:9" x14ac:dyDescent="0.3">
      <c r="A129" s="90"/>
      <c r="B129" s="90"/>
      <c r="C129" s="103"/>
      <c r="D129" s="90"/>
      <c r="E129" s="90"/>
      <c r="F129" s="90"/>
      <c r="G129" s="90"/>
      <c r="H129" s="90"/>
      <c r="I129" s="90"/>
    </row>
    <row r="130" spans="1:9" x14ac:dyDescent="0.3">
      <c r="A130" s="90"/>
      <c r="B130" s="90"/>
      <c r="C130" s="103"/>
      <c r="D130" s="90"/>
      <c r="E130" s="90"/>
      <c r="F130" s="90"/>
      <c r="G130" s="90"/>
      <c r="H130" s="90"/>
      <c r="I130" s="90"/>
    </row>
    <row r="131" spans="1:9" x14ac:dyDescent="0.3">
      <c r="A131" s="90"/>
      <c r="B131" s="90"/>
      <c r="C131" s="103"/>
      <c r="D131" s="90"/>
      <c r="E131" s="90"/>
      <c r="F131" s="90"/>
      <c r="G131" s="90"/>
      <c r="H131" s="90"/>
      <c r="I131" s="90"/>
    </row>
    <row r="132" spans="1:9" x14ac:dyDescent="0.3">
      <c r="A132" s="90"/>
      <c r="B132" s="90"/>
      <c r="C132" s="103"/>
      <c r="D132" s="90"/>
      <c r="E132" s="90"/>
      <c r="F132" s="90"/>
      <c r="G132" s="90"/>
      <c r="H132" s="90"/>
      <c r="I132" s="90"/>
    </row>
    <row r="133" spans="1:9" x14ac:dyDescent="0.3">
      <c r="A133" s="90"/>
      <c r="B133" s="90"/>
      <c r="C133" s="103"/>
      <c r="D133" s="90"/>
      <c r="E133" s="90"/>
      <c r="F133" s="90"/>
      <c r="G133" s="90"/>
      <c r="H133" s="90"/>
      <c r="I133" s="90"/>
    </row>
    <row r="134" spans="1:9" x14ac:dyDescent="0.3">
      <c r="A134" s="90"/>
      <c r="B134" s="90"/>
      <c r="C134" s="103"/>
      <c r="D134" s="90"/>
      <c r="E134" s="90"/>
      <c r="F134" s="90"/>
      <c r="G134" s="90"/>
      <c r="H134" s="90"/>
      <c r="I134" s="90"/>
    </row>
    <row r="135" spans="1:9" x14ac:dyDescent="0.3">
      <c r="A135" s="90"/>
      <c r="B135" s="90"/>
      <c r="C135" s="103"/>
      <c r="D135" s="90"/>
      <c r="E135" s="90"/>
      <c r="F135" s="90"/>
      <c r="G135" s="90"/>
      <c r="H135" s="90"/>
      <c r="I135" s="90"/>
    </row>
    <row r="136" spans="1:9" x14ac:dyDescent="0.3">
      <c r="A136" s="90"/>
      <c r="B136" s="90"/>
      <c r="C136" s="103"/>
      <c r="D136" s="90"/>
      <c r="E136" s="90"/>
      <c r="F136" s="90"/>
      <c r="G136" s="90"/>
      <c r="H136" s="90"/>
      <c r="I136" s="90"/>
    </row>
    <row r="137" spans="1:9" x14ac:dyDescent="0.3">
      <c r="A137" s="90"/>
      <c r="B137" s="90"/>
      <c r="C137" s="103"/>
      <c r="D137" s="90"/>
      <c r="E137" s="90"/>
      <c r="F137" s="90"/>
      <c r="G137" s="90"/>
      <c r="H137" s="90"/>
      <c r="I137" s="90"/>
    </row>
    <row r="138" spans="1:9" x14ac:dyDescent="0.3">
      <c r="A138" s="90"/>
      <c r="B138" s="90"/>
      <c r="C138" s="103"/>
      <c r="D138" s="90"/>
      <c r="E138" s="90"/>
      <c r="F138" s="90"/>
      <c r="G138" s="90"/>
      <c r="H138" s="90"/>
      <c r="I138" s="90"/>
    </row>
    <row r="139" spans="1:9" x14ac:dyDescent="0.3">
      <c r="A139" s="90"/>
      <c r="B139" s="90"/>
      <c r="C139" s="103"/>
      <c r="D139" s="90"/>
      <c r="E139" s="90"/>
      <c r="F139" s="90"/>
      <c r="G139" s="90"/>
      <c r="H139" s="90"/>
      <c r="I139" s="90"/>
    </row>
    <row r="140" spans="1:9" x14ac:dyDescent="0.3">
      <c r="A140" s="90"/>
      <c r="B140" s="90"/>
      <c r="C140" s="103"/>
      <c r="D140" s="90"/>
      <c r="E140" s="90"/>
      <c r="F140" s="90"/>
      <c r="G140" s="90"/>
      <c r="H140" s="90"/>
      <c r="I140" s="90"/>
    </row>
    <row r="141" spans="1:9" x14ac:dyDescent="0.3">
      <c r="A141" s="90"/>
      <c r="B141" s="90"/>
      <c r="C141" s="103"/>
      <c r="D141" s="90"/>
      <c r="E141" s="90"/>
      <c r="F141" s="90"/>
      <c r="G141" s="90"/>
      <c r="H141" s="90"/>
      <c r="I141" s="90"/>
    </row>
    <row r="142" spans="1:9" x14ac:dyDescent="0.3">
      <c r="A142" s="90"/>
      <c r="B142" s="90"/>
      <c r="C142" s="103"/>
      <c r="D142" s="90"/>
      <c r="E142" s="90"/>
      <c r="F142" s="90"/>
      <c r="G142" s="90"/>
      <c r="H142" s="90"/>
      <c r="I142" s="90"/>
    </row>
    <row r="143" spans="1:9" x14ac:dyDescent="0.3">
      <c r="A143" s="90"/>
      <c r="B143" s="90"/>
      <c r="C143" s="103"/>
      <c r="D143" s="90"/>
      <c r="E143" s="90"/>
      <c r="F143" s="90"/>
      <c r="G143" s="90"/>
      <c r="H143" s="90"/>
      <c r="I143" s="90"/>
    </row>
    <row r="144" spans="1:9" x14ac:dyDescent="0.3">
      <c r="A144" s="90"/>
      <c r="B144" s="90"/>
      <c r="C144" s="103"/>
      <c r="D144" s="90"/>
      <c r="E144" s="90"/>
      <c r="F144" s="90"/>
      <c r="G144" s="90"/>
      <c r="H144" s="90"/>
      <c r="I144" s="90"/>
    </row>
    <row r="145" spans="1:9" x14ac:dyDescent="0.3">
      <c r="A145" s="90"/>
      <c r="B145" s="90"/>
      <c r="C145" s="103"/>
      <c r="D145" s="90"/>
      <c r="E145" s="90"/>
      <c r="F145" s="90"/>
      <c r="G145" s="90"/>
      <c r="H145" s="90"/>
      <c r="I145" s="90"/>
    </row>
    <row r="146" spans="1:9" x14ac:dyDescent="0.3">
      <c r="A146" s="90"/>
      <c r="B146" s="90"/>
      <c r="C146" s="103"/>
      <c r="D146" s="90"/>
      <c r="E146" s="90"/>
      <c r="F146" s="90"/>
      <c r="G146" s="90"/>
      <c r="H146" s="90"/>
      <c r="I146" s="90"/>
    </row>
    <row r="147" spans="1:9" x14ac:dyDescent="0.3">
      <c r="A147" s="90"/>
      <c r="B147" s="90"/>
      <c r="C147" s="103"/>
      <c r="D147" s="90"/>
      <c r="E147" s="90"/>
      <c r="F147" s="90"/>
      <c r="G147" s="90"/>
      <c r="H147" s="90"/>
      <c r="I147" s="90"/>
    </row>
    <row r="148" spans="1:9" x14ac:dyDescent="0.3">
      <c r="A148" s="90"/>
      <c r="B148" s="90"/>
      <c r="C148" s="103"/>
      <c r="D148" s="90"/>
      <c r="E148" s="90"/>
      <c r="F148" s="90"/>
      <c r="G148" s="90"/>
      <c r="H148" s="90"/>
      <c r="I148" s="90"/>
    </row>
    <row r="149" spans="1:9" x14ac:dyDescent="0.3">
      <c r="A149" s="90"/>
      <c r="B149" s="90"/>
      <c r="C149" s="103"/>
      <c r="D149" s="90"/>
      <c r="E149" s="90"/>
      <c r="F149" s="90"/>
      <c r="G149" s="90"/>
      <c r="H149" s="90"/>
      <c r="I149" s="90"/>
    </row>
    <row r="150" spans="1:9" x14ac:dyDescent="0.3">
      <c r="A150" s="90"/>
      <c r="B150" s="90"/>
      <c r="C150" s="103"/>
      <c r="D150" s="90"/>
      <c r="E150" s="90"/>
      <c r="F150" s="90"/>
      <c r="G150" s="90"/>
      <c r="H150" s="90"/>
      <c r="I150" s="90"/>
    </row>
    <row r="151" spans="1:9" x14ac:dyDescent="0.3">
      <c r="A151" s="90"/>
      <c r="B151" s="90"/>
      <c r="C151" s="103"/>
      <c r="D151" s="90"/>
      <c r="E151" s="90"/>
      <c r="F151" s="90"/>
      <c r="G151" s="90"/>
      <c r="H151" s="90"/>
      <c r="I151" s="90"/>
    </row>
    <row r="152" spans="1:9" x14ac:dyDescent="0.3">
      <c r="A152" s="90"/>
      <c r="B152" s="90"/>
      <c r="C152" s="103"/>
      <c r="D152" s="90"/>
      <c r="E152" s="90"/>
      <c r="F152" s="90"/>
      <c r="G152" s="90"/>
      <c r="H152" s="90"/>
      <c r="I152" s="90"/>
    </row>
    <row r="153" spans="1:9" x14ac:dyDescent="0.3">
      <c r="A153" s="90"/>
      <c r="B153" s="90"/>
      <c r="C153" s="103"/>
      <c r="D153" s="90"/>
      <c r="E153" s="90"/>
      <c r="F153" s="90"/>
      <c r="G153" s="90"/>
      <c r="H153" s="90"/>
      <c r="I153" s="90"/>
    </row>
    <row r="154" spans="1:9" x14ac:dyDescent="0.3">
      <c r="A154" s="90"/>
      <c r="B154" s="90"/>
      <c r="C154" s="103"/>
      <c r="D154" s="90"/>
      <c r="E154" s="90"/>
      <c r="F154" s="90"/>
      <c r="G154" s="90"/>
      <c r="H154" s="90"/>
      <c r="I154" s="90"/>
    </row>
    <row r="155" spans="1:9" x14ac:dyDescent="0.3">
      <c r="A155" s="90"/>
      <c r="B155" s="90"/>
      <c r="C155" s="103"/>
      <c r="D155" s="90"/>
      <c r="E155" s="90"/>
      <c r="F155" s="90"/>
      <c r="G155" s="90"/>
      <c r="H155" s="90"/>
      <c r="I155" s="90"/>
    </row>
    <row r="156" spans="1:9" x14ac:dyDescent="0.3">
      <c r="A156" s="90"/>
      <c r="B156" s="90"/>
      <c r="C156" s="103"/>
      <c r="D156" s="90"/>
      <c r="E156" s="90"/>
      <c r="F156" s="90"/>
      <c r="G156" s="90"/>
      <c r="H156" s="90"/>
      <c r="I156" s="90"/>
    </row>
    <row r="157" spans="1:9" x14ac:dyDescent="0.3">
      <c r="A157" s="90"/>
      <c r="B157" s="90"/>
      <c r="C157" s="103"/>
      <c r="D157" s="90"/>
      <c r="E157" s="90"/>
      <c r="F157" s="90"/>
      <c r="G157" s="90"/>
      <c r="H157" s="90"/>
      <c r="I157" s="90"/>
    </row>
    <row r="158" spans="1:9" x14ac:dyDescent="0.3">
      <c r="A158" s="90"/>
      <c r="B158" s="90"/>
      <c r="C158" s="103"/>
      <c r="D158" s="90"/>
      <c r="E158" s="90"/>
      <c r="F158" s="90"/>
      <c r="G158" s="90"/>
      <c r="H158" s="90"/>
      <c r="I158" s="90"/>
    </row>
    <row r="159" spans="1:9" x14ac:dyDescent="0.3">
      <c r="A159" s="90"/>
      <c r="B159" s="90"/>
      <c r="C159" s="103"/>
      <c r="D159" s="90"/>
      <c r="E159" s="90"/>
      <c r="F159" s="90"/>
      <c r="G159" s="90"/>
      <c r="H159" s="90"/>
      <c r="I159" s="90"/>
    </row>
    <row r="160" spans="1:9" x14ac:dyDescent="0.3">
      <c r="A160" s="90"/>
      <c r="B160" s="90"/>
      <c r="C160" s="103"/>
      <c r="D160" s="90"/>
      <c r="E160" s="90"/>
      <c r="F160" s="90"/>
      <c r="G160" s="90"/>
      <c r="H160" s="90"/>
      <c r="I160" s="90"/>
    </row>
    <row r="161" spans="1:9" x14ac:dyDescent="0.3">
      <c r="A161" s="90"/>
      <c r="B161" s="90"/>
      <c r="C161" s="103"/>
      <c r="D161" s="90"/>
      <c r="E161" s="90"/>
      <c r="F161" s="90"/>
      <c r="G161" s="90"/>
      <c r="H161" s="90"/>
      <c r="I161" s="90"/>
    </row>
    <row r="162" spans="1:9" x14ac:dyDescent="0.3">
      <c r="A162" s="90"/>
      <c r="B162" s="90"/>
      <c r="C162" s="103"/>
      <c r="D162" s="90"/>
      <c r="E162" s="90"/>
      <c r="F162" s="90"/>
      <c r="G162" s="90"/>
      <c r="H162" s="90"/>
      <c r="I162" s="90"/>
    </row>
    <row r="163" spans="1:9" x14ac:dyDescent="0.3">
      <c r="A163" s="90"/>
      <c r="B163" s="90"/>
      <c r="C163" s="103"/>
      <c r="D163" s="90"/>
      <c r="E163" s="90"/>
      <c r="F163" s="90"/>
      <c r="G163" s="90"/>
      <c r="H163" s="90"/>
      <c r="I163" s="90"/>
    </row>
    <row r="164" spans="1:9" x14ac:dyDescent="0.3">
      <c r="A164" s="90"/>
      <c r="B164" s="90"/>
      <c r="C164" s="103"/>
      <c r="D164" s="90"/>
      <c r="E164" s="90"/>
      <c r="F164" s="90"/>
      <c r="G164" s="90"/>
      <c r="H164" s="90"/>
      <c r="I164" s="90"/>
    </row>
    <row r="165" spans="1:9" x14ac:dyDescent="0.3">
      <c r="A165" s="90"/>
      <c r="B165" s="90"/>
      <c r="C165" s="103"/>
      <c r="D165" s="90"/>
      <c r="E165" s="90"/>
      <c r="F165" s="90"/>
      <c r="G165" s="90"/>
      <c r="H165" s="90"/>
      <c r="I165" s="90"/>
    </row>
    <row r="166" spans="1:9" x14ac:dyDescent="0.3">
      <c r="A166" s="90"/>
      <c r="B166" s="90"/>
      <c r="C166" s="103"/>
      <c r="D166" s="90"/>
      <c r="E166" s="90"/>
      <c r="F166" s="90"/>
      <c r="G166" s="90"/>
      <c r="H166" s="90"/>
      <c r="I166" s="90"/>
    </row>
    <row r="167" spans="1:9" x14ac:dyDescent="0.3">
      <c r="A167" s="90"/>
      <c r="B167" s="90"/>
      <c r="C167" s="103"/>
      <c r="D167" s="90"/>
      <c r="E167" s="90"/>
      <c r="F167" s="90"/>
      <c r="G167" s="90"/>
      <c r="H167" s="90"/>
      <c r="I167" s="90"/>
    </row>
    <row r="168" spans="1:9" x14ac:dyDescent="0.3">
      <c r="A168" s="90"/>
      <c r="B168" s="90"/>
      <c r="C168" s="103"/>
      <c r="D168" s="90"/>
      <c r="E168" s="90"/>
      <c r="F168" s="90"/>
      <c r="G168" s="90"/>
      <c r="H168" s="90"/>
      <c r="I168" s="90"/>
    </row>
    <row r="169" spans="1:9" x14ac:dyDescent="0.3">
      <c r="A169" s="90"/>
      <c r="B169" s="90"/>
      <c r="C169" s="103"/>
      <c r="D169" s="90"/>
      <c r="E169" s="90"/>
      <c r="F169" s="90"/>
      <c r="G169" s="90"/>
      <c r="H169" s="90"/>
      <c r="I169" s="90"/>
    </row>
    <row r="170" spans="1:9" x14ac:dyDescent="0.3">
      <c r="A170" s="90"/>
      <c r="B170" s="90"/>
      <c r="C170" s="103"/>
      <c r="D170" s="90"/>
      <c r="E170" s="90"/>
      <c r="F170" s="90"/>
      <c r="G170" s="90"/>
      <c r="H170" s="90"/>
      <c r="I170" s="90"/>
    </row>
    <row r="171" spans="1:9" x14ac:dyDescent="0.3">
      <c r="A171" s="90"/>
      <c r="B171" s="90"/>
      <c r="C171" s="103"/>
      <c r="D171" s="90"/>
      <c r="E171" s="90"/>
      <c r="F171" s="90"/>
      <c r="G171" s="90"/>
      <c r="H171" s="90"/>
      <c r="I171" s="90"/>
    </row>
    <row r="172" spans="1:9" x14ac:dyDescent="0.3">
      <c r="A172" s="90"/>
      <c r="B172" s="90"/>
      <c r="C172" s="103"/>
      <c r="D172" s="90"/>
      <c r="E172" s="90"/>
      <c r="F172" s="90"/>
      <c r="G172" s="90"/>
      <c r="H172" s="90"/>
      <c r="I172" s="90"/>
    </row>
    <row r="173" spans="1:9" x14ac:dyDescent="0.3">
      <c r="A173" s="90"/>
      <c r="B173" s="90"/>
      <c r="C173" s="103"/>
      <c r="D173" s="90"/>
      <c r="E173" s="90"/>
      <c r="F173" s="90"/>
      <c r="G173" s="90"/>
      <c r="H173" s="90"/>
      <c r="I173" s="90"/>
    </row>
    <row r="174" spans="1:9" x14ac:dyDescent="0.3">
      <c r="A174" s="90"/>
      <c r="B174" s="90"/>
      <c r="C174" s="103"/>
      <c r="D174" s="90"/>
      <c r="E174" s="90"/>
      <c r="F174" s="90"/>
      <c r="G174" s="90"/>
      <c r="H174" s="90"/>
      <c r="I174" s="90"/>
    </row>
    <row r="175" spans="1:9" x14ac:dyDescent="0.3">
      <c r="A175" s="90"/>
      <c r="B175" s="90"/>
      <c r="C175" s="103"/>
      <c r="D175" s="90"/>
      <c r="E175" s="90"/>
      <c r="F175" s="90"/>
      <c r="G175" s="90"/>
      <c r="H175" s="90"/>
      <c r="I175" s="90"/>
    </row>
    <row r="176" spans="1:9" x14ac:dyDescent="0.3">
      <c r="A176" s="90"/>
      <c r="B176" s="90"/>
      <c r="C176" s="103"/>
      <c r="D176" s="90"/>
      <c r="E176" s="90"/>
      <c r="F176" s="90"/>
      <c r="G176" s="90"/>
      <c r="H176" s="90"/>
      <c r="I176" s="90"/>
    </row>
    <row r="177" spans="1:9" x14ac:dyDescent="0.3">
      <c r="A177" s="90"/>
      <c r="B177" s="90"/>
      <c r="C177" s="103"/>
      <c r="D177" s="90"/>
      <c r="E177" s="90"/>
      <c r="F177" s="90"/>
      <c r="G177" s="90"/>
      <c r="H177" s="90"/>
      <c r="I177" s="90"/>
    </row>
    <row r="178" spans="1:9" x14ac:dyDescent="0.3">
      <c r="A178" s="90"/>
      <c r="B178" s="90"/>
      <c r="C178" s="103"/>
      <c r="D178" s="90"/>
      <c r="E178" s="90"/>
      <c r="F178" s="90"/>
      <c r="G178" s="90"/>
      <c r="H178" s="90"/>
      <c r="I178" s="90"/>
    </row>
    <row r="179" spans="1:9" x14ac:dyDescent="0.3">
      <c r="A179" s="90"/>
      <c r="B179" s="90"/>
      <c r="C179" s="103"/>
      <c r="D179" s="90"/>
      <c r="E179" s="90"/>
      <c r="F179" s="90"/>
      <c r="G179" s="90"/>
      <c r="H179" s="90"/>
      <c r="I179" s="90"/>
    </row>
    <row r="180" spans="1:9" x14ac:dyDescent="0.3">
      <c r="A180" s="90"/>
      <c r="B180" s="90"/>
      <c r="C180" s="103"/>
      <c r="D180" s="90"/>
      <c r="E180" s="90"/>
      <c r="F180" s="90"/>
      <c r="G180" s="90"/>
      <c r="H180" s="90"/>
      <c r="I180" s="90"/>
    </row>
    <row r="181" spans="1:9" x14ac:dyDescent="0.3">
      <c r="A181" s="90"/>
      <c r="B181" s="90"/>
      <c r="C181" s="103"/>
      <c r="D181" s="90"/>
      <c r="E181" s="90"/>
      <c r="F181" s="90"/>
      <c r="G181" s="90"/>
      <c r="H181" s="90"/>
      <c r="I181" s="90"/>
    </row>
    <row r="182" spans="1:9" x14ac:dyDescent="0.3">
      <c r="A182" s="90"/>
      <c r="B182" s="90"/>
      <c r="C182" s="103"/>
      <c r="D182" s="90"/>
      <c r="E182" s="90"/>
      <c r="F182" s="90"/>
      <c r="G182" s="90"/>
      <c r="H182" s="90"/>
      <c r="I182" s="90"/>
    </row>
    <row r="183" spans="1:9" x14ac:dyDescent="0.3">
      <c r="A183" s="90"/>
      <c r="B183" s="90"/>
      <c r="C183" s="103"/>
      <c r="D183" s="90"/>
      <c r="E183" s="90"/>
      <c r="F183" s="90"/>
      <c r="G183" s="90"/>
      <c r="H183" s="90"/>
      <c r="I183" s="90"/>
    </row>
    <row r="184" spans="1:9" x14ac:dyDescent="0.3">
      <c r="A184" s="90"/>
      <c r="B184" s="90"/>
      <c r="C184" s="103"/>
      <c r="D184" s="90"/>
      <c r="E184" s="90"/>
      <c r="F184" s="90"/>
      <c r="G184" s="90"/>
      <c r="H184" s="90"/>
      <c r="I184" s="90"/>
    </row>
    <row r="185" spans="1:9" x14ac:dyDescent="0.3">
      <c r="A185" s="90"/>
      <c r="B185" s="90"/>
      <c r="C185" s="103"/>
      <c r="D185" s="90"/>
      <c r="E185" s="90"/>
      <c r="F185" s="90"/>
      <c r="G185" s="90"/>
      <c r="H185" s="90"/>
      <c r="I185" s="90"/>
    </row>
    <row r="186" spans="1:9" x14ac:dyDescent="0.3">
      <c r="A186" s="90"/>
      <c r="B186" s="90"/>
      <c r="C186" s="103"/>
      <c r="D186" s="90"/>
      <c r="E186" s="90"/>
      <c r="F186" s="90"/>
      <c r="G186" s="90"/>
      <c r="H186" s="90"/>
      <c r="I186" s="90"/>
    </row>
    <row r="187" spans="1:9" x14ac:dyDescent="0.3">
      <c r="A187" s="90"/>
      <c r="B187" s="90"/>
      <c r="C187" s="103"/>
      <c r="D187" s="90"/>
      <c r="E187" s="90"/>
      <c r="F187" s="90"/>
      <c r="G187" s="90"/>
      <c r="H187" s="90"/>
      <c r="I187" s="90"/>
    </row>
    <row r="188" spans="1:9" x14ac:dyDescent="0.3">
      <c r="A188" s="90"/>
      <c r="B188" s="90"/>
      <c r="C188" s="103"/>
      <c r="D188" s="90"/>
      <c r="E188" s="90"/>
      <c r="F188" s="90"/>
      <c r="G188" s="90"/>
      <c r="H188" s="90"/>
      <c r="I188" s="90"/>
    </row>
    <row r="189" spans="1:9" x14ac:dyDescent="0.3">
      <c r="A189" s="90"/>
      <c r="B189" s="90"/>
      <c r="C189" s="103"/>
      <c r="D189" s="90"/>
      <c r="E189" s="90"/>
      <c r="F189" s="90"/>
      <c r="G189" s="90"/>
      <c r="H189" s="90"/>
      <c r="I189" s="90"/>
    </row>
    <row r="190" spans="1:9" x14ac:dyDescent="0.3">
      <c r="A190" s="90"/>
      <c r="B190" s="90"/>
      <c r="C190" s="103"/>
      <c r="D190" s="90"/>
      <c r="E190" s="90"/>
      <c r="F190" s="90"/>
      <c r="G190" s="90"/>
      <c r="H190" s="90"/>
      <c r="I190" s="90"/>
    </row>
    <row r="191" spans="1:9" x14ac:dyDescent="0.3">
      <c r="A191" s="90"/>
      <c r="B191" s="90"/>
      <c r="C191" s="103"/>
      <c r="D191" s="90"/>
      <c r="E191" s="90"/>
      <c r="F191" s="90"/>
      <c r="G191" s="90"/>
      <c r="H191" s="90"/>
      <c r="I191" s="90"/>
    </row>
    <row r="192" spans="1:9" x14ac:dyDescent="0.3">
      <c r="A192" s="90"/>
      <c r="B192" s="90"/>
      <c r="C192" s="103"/>
      <c r="D192" s="90"/>
      <c r="E192" s="90"/>
      <c r="F192" s="90"/>
      <c r="G192" s="90"/>
      <c r="H192" s="90"/>
      <c r="I192" s="90"/>
    </row>
    <row r="193" spans="1:9" x14ac:dyDescent="0.3">
      <c r="A193" s="90"/>
      <c r="B193" s="90"/>
      <c r="C193" s="103"/>
      <c r="D193" s="90"/>
      <c r="E193" s="90"/>
      <c r="F193" s="90"/>
      <c r="G193" s="90"/>
      <c r="H193" s="90"/>
      <c r="I193" s="90"/>
    </row>
    <row r="194" spans="1:9" x14ac:dyDescent="0.3">
      <c r="A194" s="90"/>
      <c r="B194" s="90"/>
      <c r="C194" s="103"/>
      <c r="D194" s="90"/>
      <c r="E194" s="90"/>
      <c r="F194" s="90"/>
      <c r="G194" s="90"/>
      <c r="H194" s="90"/>
      <c r="I194" s="90"/>
    </row>
    <row r="195" spans="1:9" x14ac:dyDescent="0.3">
      <c r="A195" s="90"/>
      <c r="B195" s="90"/>
      <c r="C195" s="103"/>
      <c r="D195" s="90"/>
      <c r="E195" s="90"/>
      <c r="F195" s="90"/>
      <c r="G195" s="90"/>
      <c r="H195" s="90"/>
      <c r="I195" s="90"/>
    </row>
    <row r="196" spans="1:9" x14ac:dyDescent="0.3">
      <c r="A196" s="90"/>
      <c r="B196" s="90"/>
      <c r="C196" s="103"/>
      <c r="D196" s="90"/>
      <c r="E196" s="90"/>
      <c r="F196" s="90"/>
      <c r="G196" s="90"/>
      <c r="H196" s="90"/>
      <c r="I196" s="90"/>
    </row>
    <row r="197" spans="1:9" x14ac:dyDescent="0.3">
      <c r="A197" s="90"/>
      <c r="B197" s="90"/>
      <c r="C197" s="103"/>
      <c r="D197" s="90"/>
      <c r="E197" s="90"/>
      <c r="F197" s="90"/>
      <c r="G197" s="90"/>
      <c r="H197" s="90"/>
      <c r="I197" s="90"/>
    </row>
    <row r="198" spans="1:9" x14ac:dyDescent="0.3">
      <c r="A198" s="90"/>
      <c r="B198" s="90"/>
      <c r="C198" s="103"/>
      <c r="D198" s="90"/>
      <c r="E198" s="90"/>
      <c r="F198" s="90"/>
      <c r="G198" s="90"/>
      <c r="H198" s="90"/>
      <c r="I198" s="90"/>
    </row>
    <row r="199" spans="1:9" x14ac:dyDescent="0.3">
      <c r="A199" s="90"/>
      <c r="B199" s="90"/>
      <c r="C199" s="103"/>
      <c r="D199" s="90"/>
      <c r="E199" s="90"/>
      <c r="F199" s="90"/>
      <c r="G199" s="90"/>
      <c r="H199" s="90"/>
      <c r="I199" s="90"/>
    </row>
    <row r="200" spans="1:9" x14ac:dyDescent="0.3">
      <c r="C200" s="115"/>
    </row>
    <row r="201" spans="1:9" x14ac:dyDescent="0.3">
      <c r="C201" s="115"/>
    </row>
    <row r="202" spans="1:9" x14ac:dyDescent="0.3">
      <c r="C202" s="115"/>
    </row>
    <row r="203" spans="1:9" x14ac:dyDescent="0.3">
      <c r="C203" s="115"/>
    </row>
    <row r="204" spans="1:9" x14ac:dyDescent="0.3">
      <c r="C204" s="115"/>
    </row>
    <row r="205" spans="1:9" x14ac:dyDescent="0.3">
      <c r="C205" s="115"/>
    </row>
    <row r="206" spans="1:9" x14ac:dyDescent="0.3">
      <c r="C206" s="115"/>
    </row>
    <row r="207" spans="1:9" x14ac:dyDescent="0.3">
      <c r="C207" s="115"/>
    </row>
    <row r="208" spans="1:9" x14ac:dyDescent="0.3">
      <c r="C208" s="115"/>
    </row>
    <row r="209" spans="3:3" x14ac:dyDescent="0.3">
      <c r="C209" s="115"/>
    </row>
  </sheetData>
  <phoneticPr fontId="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280C41-138F-4C44-8DC8-927907427B6A}">
          <x14:formula1>
            <xm:f>البيانات!$I$6:$I$11</xm:f>
          </x14:formula1>
          <xm:sqref>F2:F199 B2:B199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6CBD7-C7CB-4169-84E7-1E50C7FE5728}">
  <sheetPr codeName="Sheet5">
    <tabColor theme="4" tint="0.79998168889431442"/>
  </sheetPr>
  <dimension ref="A1:V138"/>
  <sheetViews>
    <sheetView topLeftCell="H1" zoomScale="80" zoomScaleNormal="80" workbookViewId="0">
      <selection activeCell="R1" sqref="R1:R2"/>
    </sheetView>
  </sheetViews>
  <sheetFormatPr defaultRowHeight="17.25" x14ac:dyDescent="0.3"/>
  <cols>
    <col min="1" max="1" width="21.85546875" style="28" customWidth="1"/>
    <col min="2" max="2" width="34" style="68" customWidth="1"/>
    <col min="3" max="3" width="71.5703125" style="68" customWidth="1"/>
    <col min="4" max="4" width="40.140625" style="68" bestFit="1" customWidth="1"/>
    <col min="5" max="5" width="17.140625" style="69" bestFit="1" customWidth="1"/>
    <col min="6" max="6" width="78.140625" style="68" bestFit="1" customWidth="1"/>
    <col min="7" max="7" width="36.140625" style="68" bestFit="1" customWidth="1"/>
    <col min="8" max="8" width="36.140625" style="70" customWidth="1"/>
    <col min="9" max="9" width="22.5703125" style="68" customWidth="1"/>
    <col min="10" max="10" width="23.5703125" style="70" customWidth="1"/>
    <col min="11" max="11" width="21.85546875" style="70" customWidth="1"/>
    <col min="12" max="13" width="14.140625" style="68" customWidth="1"/>
    <col min="14" max="14" width="48" style="68" bestFit="1" customWidth="1"/>
    <col min="15" max="15" width="15.85546875" style="68" customWidth="1"/>
    <col min="16" max="16" width="18.28515625" style="68" customWidth="1"/>
    <col min="17" max="17" width="24.140625" style="68" customWidth="1"/>
    <col min="18" max="18" width="95.140625" style="68" customWidth="1"/>
    <col min="19" max="19" width="18" style="71" bestFit="1" customWidth="1"/>
    <col min="20" max="20" width="24.85546875" style="68" customWidth="1"/>
    <col min="21" max="21" width="17.5703125" style="68" bestFit="1" customWidth="1"/>
    <col min="22" max="22" width="3.85546875" style="68" bestFit="1" customWidth="1"/>
    <col min="23" max="16384" width="9.140625" style="1"/>
  </cols>
  <sheetData>
    <row r="1" spans="1:22" ht="93" customHeight="1" x14ac:dyDescent="0.3">
      <c r="A1" s="127" t="s">
        <v>155</v>
      </c>
      <c r="B1" s="127" t="s">
        <v>75</v>
      </c>
      <c r="C1" s="128" t="s">
        <v>70</v>
      </c>
      <c r="D1" s="127" t="s">
        <v>24</v>
      </c>
      <c r="E1" s="128" t="s">
        <v>34</v>
      </c>
      <c r="F1" s="127" t="s">
        <v>25</v>
      </c>
      <c r="G1" s="127" t="s">
        <v>26</v>
      </c>
      <c r="H1" s="128" t="s">
        <v>73</v>
      </c>
      <c r="I1" s="127" t="s">
        <v>27</v>
      </c>
      <c r="J1" s="23" t="s">
        <v>74</v>
      </c>
      <c r="K1" s="23" t="s">
        <v>143</v>
      </c>
      <c r="L1" s="128" t="s">
        <v>35</v>
      </c>
      <c r="M1" s="128" t="s">
        <v>156</v>
      </c>
      <c r="N1" s="128" t="s">
        <v>154</v>
      </c>
      <c r="O1" s="128" t="s">
        <v>153</v>
      </c>
      <c r="P1" s="128" t="s">
        <v>142</v>
      </c>
      <c r="Q1" s="127" t="s">
        <v>77</v>
      </c>
      <c r="R1" s="128" t="s">
        <v>213</v>
      </c>
      <c r="S1" s="133" t="s">
        <v>28</v>
      </c>
      <c r="T1" s="127" t="s">
        <v>157</v>
      </c>
      <c r="U1" s="127" t="s">
        <v>158</v>
      </c>
      <c r="V1" s="127" t="s">
        <v>141</v>
      </c>
    </row>
    <row r="2" spans="1:22" ht="36" customHeight="1" x14ac:dyDescent="0.3">
      <c r="A2" s="127"/>
      <c r="B2" s="127"/>
      <c r="C2" s="129"/>
      <c r="D2" s="127"/>
      <c r="E2" s="129"/>
      <c r="F2" s="127"/>
      <c r="G2" s="127"/>
      <c r="H2" s="129"/>
      <c r="I2" s="127"/>
      <c r="J2" s="131" t="s">
        <v>76</v>
      </c>
      <c r="K2" s="132"/>
      <c r="L2" s="129"/>
      <c r="M2" s="129"/>
      <c r="N2" s="129"/>
      <c r="O2" s="129"/>
      <c r="P2" s="129"/>
      <c r="Q2" s="127"/>
      <c r="R2" s="129"/>
      <c r="S2" s="134"/>
      <c r="T2" s="127"/>
      <c r="U2" s="127"/>
      <c r="V2" s="127"/>
    </row>
    <row r="3" spans="1:22" x14ac:dyDescent="0.3">
      <c r="A3" s="27">
        <f t="shared" ref="A3:A66" si="0">DATEDIF(L3,E3,"D")</f>
        <v>0</v>
      </c>
      <c r="B3" s="108"/>
      <c r="C3" s="104"/>
      <c r="D3" s="105"/>
      <c r="E3" s="94"/>
      <c r="F3" s="105"/>
      <c r="G3" s="105"/>
      <c r="H3" s="105"/>
      <c r="I3" s="105"/>
      <c r="J3" s="105"/>
      <c r="K3" s="105"/>
      <c r="L3" s="94"/>
      <c r="M3" s="105"/>
      <c r="N3" s="105"/>
      <c r="O3" s="105"/>
      <c r="P3" s="105"/>
      <c r="Q3" s="108"/>
      <c r="R3" s="123"/>
      <c r="S3" s="105"/>
      <c r="T3" s="105"/>
      <c r="U3" s="105"/>
      <c r="V3" s="67">
        <v>1</v>
      </c>
    </row>
    <row r="4" spans="1:22" x14ac:dyDescent="0.3">
      <c r="A4" s="27">
        <f t="shared" si="0"/>
        <v>0</v>
      </c>
      <c r="B4" s="108"/>
      <c r="C4" s="104"/>
      <c r="D4" s="105"/>
      <c r="E4" s="94"/>
      <c r="F4" s="105"/>
      <c r="G4" s="105"/>
      <c r="H4" s="105"/>
      <c r="I4" s="105"/>
      <c r="J4" s="105"/>
      <c r="K4" s="105"/>
      <c r="L4" s="94"/>
      <c r="M4" s="105"/>
      <c r="N4" s="105"/>
      <c r="O4" s="105"/>
      <c r="P4" s="105"/>
      <c r="Q4" s="108"/>
      <c r="R4" s="123"/>
      <c r="S4" s="105"/>
      <c r="T4" s="105"/>
      <c r="U4" s="105"/>
      <c r="V4" s="67">
        <v>2</v>
      </c>
    </row>
    <row r="5" spans="1:22" x14ac:dyDescent="0.3">
      <c r="A5" s="27">
        <f t="shared" si="0"/>
        <v>0</v>
      </c>
      <c r="B5" s="108"/>
      <c r="C5" s="104"/>
      <c r="D5" s="105"/>
      <c r="E5" s="94"/>
      <c r="F5" s="105"/>
      <c r="G5" s="105"/>
      <c r="H5" s="105"/>
      <c r="I5" s="105"/>
      <c r="J5" s="105"/>
      <c r="K5" s="105"/>
      <c r="L5" s="94"/>
      <c r="M5" s="105"/>
      <c r="N5" s="105"/>
      <c r="O5" s="105"/>
      <c r="P5" s="105"/>
      <c r="Q5" s="108"/>
      <c r="R5" s="123"/>
      <c r="S5" s="105"/>
      <c r="T5" s="105"/>
      <c r="U5" s="105"/>
      <c r="V5" s="67">
        <v>3</v>
      </c>
    </row>
    <row r="6" spans="1:22" x14ac:dyDescent="0.3">
      <c r="A6" s="27">
        <f t="shared" si="0"/>
        <v>0</v>
      </c>
      <c r="B6" s="108"/>
      <c r="C6" s="104"/>
      <c r="D6" s="105"/>
      <c r="E6" s="94"/>
      <c r="F6" s="105"/>
      <c r="G6" s="105"/>
      <c r="H6" s="105"/>
      <c r="I6" s="105"/>
      <c r="J6" s="105"/>
      <c r="K6" s="105"/>
      <c r="L6" s="94"/>
      <c r="M6" s="105"/>
      <c r="N6" s="105"/>
      <c r="O6" s="105"/>
      <c r="P6" s="105"/>
      <c r="Q6" s="108"/>
      <c r="R6" s="123"/>
      <c r="S6" s="105"/>
      <c r="T6" s="105"/>
      <c r="U6" s="105"/>
      <c r="V6" s="67">
        <v>4</v>
      </c>
    </row>
    <row r="7" spans="1:22" x14ac:dyDescent="0.3">
      <c r="A7" s="27">
        <f t="shared" si="0"/>
        <v>0</v>
      </c>
      <c r="B7" s="108"/>
      <c r="C7" s="104"/>
      <c r="D7" s="105"/>
      <c r="E7" s="94"/>
      <c r="F7" s="105"/>
      <c r="G7" s="105"/>
      <c r="H7" s="105"/>
      <c r="I7" s="105"/>
      <c r="J7" s="105"/>
      <c r="K7" s="105"/>
      <c r="L7" s="94"/>
      <c r="M7" s="105"/>
      <c r="N7" s="105"/>
      <c r="O7" s="105"/>
      <c r="P7" s="105"/>
      <c r="Q7" s="108"/>
      <c r="R7" s="123"/>
      <c r="S7" s="105"/>
      <c r="T7" s="105"/>
      <c r="U7" s="105"/>
      <c r="V7" s="67">
        <v>5</v>
      </c>
    </row>
    <row r="8" spans="1:22" x14ac:dyDescent="0.3">
      <c r="A8" s="27">
        <f t="shared" si="0"/>
        <v>0</v>
      </c>
      <c r="B8" s="108"/>
      <c r="C8" s="104"/>
      <c r="D8" s="105"/>
      <c r="E8" s="94"/>
      <c r="F8" s="105"/>
      <c r="G8" s="105"/>
      <c r="H8" s="105"/>
      <c r="I8" s="105"/>
      <c r="J8" s="105"/>
      <c r="K8" s="105"/>
      <c r="L8" s="105"/>
      <c r="M8" s="105"/>
      <c r="N8" s="105"/>
      <c r="O8" s="105"/>
      <c r="P8" s="105"/>
      <c r="Q8" s="108"/>
      <c r="R8" s="123"/>
      <c r="S8" s="105"/>
      <c r="T8" s="105"/>
      <c r="U8" s="105"/>
      <c r="V8" s="67">
        <v>6</v>
      </c>
    </row>
    <row r="9" spans="1:22" x14ac:dyDescent="0.3">
      <c r="A9" s="27">
        <f t="shared" si="0"/>
        <v>0</v>
      </c>
      <c r="B9" s="108"/>
      <c r="C9" s="104"/>
      <c r="D9" s="105"/>
      <c r="E9" s="94"/>
      <c r="F9" s="105"/>
      <c r="G9" s="105"/>
      <c r="H9" s="105"/>
      <c r="I9" s="105"/>
      <c r="J9" s="105"/>
      <c r="K9" s="105"/>
      <c r="L9" s="105"/>
      <c r="M9" s="105"/>
      <c r="N9" s="105"/>
      <c r="O9" s="105"/>
      <c r="P9" s="105"/>
      <c r="Q9" s="108"/>
      <c r="R9" s="123"/>
      <c r="S9" s="105"/>
      <c r="T9" s="105"/>
      <c r="U9" s="105"/>
      <c r="V9" s="67">
        <v>7</v>
      </c>
    </row>
    <row r="10" spans="1:22" x14ac:dyDescent="0.3">
      <c r="A10" s="27">
        <f t="shared" si="0"/>
        <v>0</v>
      </c>
      <c r="B10" s="108"/>
      <c r="C10" s="104"/>
      <c r="D10" s="105"/>
      <c r="E10" s="94"/>
      <c r="F10" s="105"/>
      <c r="G10" s="105"/>
      <c r="H10" s="105"/>
      <c r="I10" s="105"/>
      <c r="J10" s="105"/>
      <c r="K10" s="105"/>
      <c r="L10" s="105"/>
      <c r="M10" s="105"/>
      <c r="N10" s="105"/>
      <c r="O10" s="105"/>
      <c r="P10" s="105"/>
      <c r="Q10" s="108"/>
      <c r="R10" s="123"/>
      <c r="S10" s="105"/>
      <c r="T10" s="105"/>
      <c r="U10" s="105"/>
      <c r="V10" s="67">
        <v>8</v>
      </c>
    </row>
    <row r="11" spans="1:22" x14ac:dyDescent="0.3">
      <c r="A11" s="27">
        <f t="shared" si="0"/>
        <v>0</v>
      </c>
      <c r="B11" s="108"/>
      <c r="C11" s="104"/>
      <c r="D11" s="105"/>
      <c r="E11" s="94"/>
      <c r="F11" s="105"/>
      <c r="G11" s="105"/>
      <c r="H11" s="105"/>
      <c r="I11" s="105"/>
      <c r="J11" s="105"/>
      <c r="K11" s="105"/>
      <c r="L11" s="105"/>
      <c r="M11" s="105"/>
      <c r="N11" s="105"/>
      <c r="O11" s="105"/>
      <c r="P11" s="105"/>
      <c r="Q11" s="108"/>
      <c r="R11" s="123"/>
      <c r="S11" s="105"/>
      <c r="T11" s="105"/>
      <c r="U11" s="105"/>
      <c r="V11" s="67">
        <v>9</v>
      </c>
    </row>
    <row r="12" spans="1:22" x14ac:dyDescent="0.3">
      <c r="A12" s="27">
        <f t="shared" si="0"/>
        <v>0</v>
      </c>
      <c r="B12" s="108"/>
      <c r="C12" s="104"/>
      <c r="D12" s="105"/>
      <c r="E12" s="94"/>
      <c r="F12" s="105"/>
      <c r="G12" s="105"/>
      <c r="H12" s="105"/>
      <c r="I12" s="105"/>
      <c r="J12" s="105"/>
      <c r="K12" s="105"/>
      <c r="L12" s="105"/>
      <c r="M12" s="105"/>
      <c r="N12" s="105"/>
      <c r="O12" s="105"/>
      <c r="P12" s="105"/>
      <c r="Q12" s="108"/>
      <c r="R12" s="123"/>
      <c r="S12" s="105"/>
      <c r="T12" s="105"/>
      <c r="U12" s="105"/>
      <c r="V12" s="67">
        <v>10</v>
      </c>
    </row>
    <row r="13" spans="1:22" x14ac:dyDescent="0.3">
      <c r="A13" s="27">
        <f t="shared" si="0"/>
        <v>0</v>
      </c>
      <c r="B13" s="108"/>
      <c r="C13" s="104"/>
      <c r="D13" s="105"/>
      <c r="E13" s="94"/>
      <c r="F13" s="105"/>
      <c r="G13" s="105"/>
      <c r="H13" s="105"/>
      <c r="I13" s="105"/>
      <c r="J13" s="105"/>
      <c r="K13" s="105"/>
      <c r="L13" s="105"/>
      <c r="M13" s="105"/>
      <c r="N13" s="105"/>
      <c r="O13" s="105"/>
      <c r="P13" s="105"/>
      <c r="Q13" s="108"/>
      <c r="R13" s="123"/>
      <c r="S13" s="105"/>
      <c r="T13" s="105"/>
      <c r="U13" s="105"/>
      <c r="V13" s="67">
        <v>11</v>
      </c>
    </row>
    <row r="14" spans="1:22" x14ac:dyDescent="0.3">
      <c r="A14" s="27">
        <f t="shared" si="0"/>
        <v>0</v>
      </c>
      <c r="B14" s="108"/>
      <c r="C14" s="104"/>
      <c r="D14" s="105"/>
      <c r="E14" s="94"/>
      <c r="F14" s="105"/>
      <c r="G14" s="105"/>
      <c r="H14" s="105"/>
      <c r="I14" s="105"/>
      <c r="J14" s="105"/>
      <c r="K14" s="105"/>
      <c r="L14" s="105"/>
      <c r="M14" s="105"/>
      <c r="N14" s="105"/>
      <c r="O14" s="105"/>
      <c r="P14" s="105"/>
      <c r="Q14" s="108"/>
      <c r="R14" s="123"/>
      <c r="S14" s="105"/>
      <c r="T14" s="105"/>
      <c r="U14" s="105"/>
      <c r="V14" s="67">
        <v>12</v>
      </c>
    </row>
    <row r="15" spans="1:22" x14ac:dyDescent="0.3">
      <c r="A15" s="27">
        <f t="shared" si="0"/>
        <v>0</v>
      </c>
      <c r="B15" s="108"/>
      <c r="C15" s="104"/>
      <c r="D15" s="105"/>
      <c r="E15" s="94"/>
      <c r="F15" s="105"/>
      <c r="G15" s="105"/>
      <c r="H15" s="105"/>
      <c r="I15" s="105"/>
      <c r="J15" s="105"/>
      <c r="K15" s="105"/>
      <c r="L15" s="105"/>
      <c r="M15" s="105"/>
      <c r="N15" s="105"/>
      <c r="O15" s="105"/>
      <c r="P15" s="105"/>
      <c r="Q15" s="108"/>
      <c r="R15" s="123"/>
      <c r="S15" s="105"/>
      <c r="T15" s="105"/>
      <c r="U15" s="105"/>
      <c r="V15" s="67">
        <v>13</v>
      </c>
    </row>
    <row r="16" spans="1:22" x14ac:dyDescent="0.3">
      <c r="A16" s="27">
        <f t="shared" si="0"/>
        <v>0</v>
      </c>
      <c r="B16" s="108"/>
      <c r="C16" s="104"/>
      <c r="D16" s="105"/>
      <c r="E16" s="94"/>
      <c r="F16" s="105"/>
      <c r="G16" s="105"/>
      <c r="H16" s="105"/>
      <c r="I16" s="105"/>
      <c r="J16" s="105"/>
      <c r="K16" s="105"/>
      <c r="L16" s="105"/>
      <c r="M16" s="105"/>
      <c r="N16" s="105"/>
      <c r="O16" s="105"/>
      <c r="P16" s="105"/>
      <c r="Q16" s="108"/>
      <c r="R16" s="123"/>
      <c r="S16" s="105"/>
      <c r="T16" s="105"/>
      <c r="U16" s="105"/>
      <c r="V16" s="67">
        <v>14</v>
      </c>
    </row>
    <row r="17" spans="1:22" x14ac:dyDescent="0.3">
      <c r="A17" s="27">
        <f t="shared" si="0"/>
        <v>0</v>
      </c>
      <c r="B17" s="108"/>
      <c r="C17" s="104"/>
      <c r="D17" s="105"/>
      <c r="E17" s="94"/>
      <c r="F17" s="105"/>
      <c r="G17" s="105"/>
      <c r="H17" s="105"/>
      <c r="I17" s="105"/>
      <c r="J17" s="105"/>
      <c r="K17" s="105"/>
      <c r="L17" s="105"/>
      <c r="M17" s="105"/>
      <c r="N17" s="105"/>
      <c r="O17" s="105"/>
      <c r="P17" s="105"/>
      <c r="Q17" s="108"/>
      <c r="R17" s="123"/>
      <c r="S17" s="105"/>
      <c r="T17" s="105"/>
      <c r="U17" s="105"/>
      <c r="V17" s="67">
        <v>15</v>
      </c>
    </row>
    <row r="18" spans="1:22" x14ac:dyDescent="0.3">
      <c r="A18" s="27">
        <f t="shared" si="0"/>
        <v>0</v>
      </c>
      <c r="B18" s="108"/>
      <c r="C18" s="104"/>
      <c r="D18" s="105"/>
      <c r="E18" s="94"/>
      <c r="F18" s="105"/>
      <c r="G18" s="105"/>
      <c r="H18" s="105"/>
      <c r="I18" s="105"/>
      <c r="J18" s="105"/>
      <c r="K18" s="105"/>
      <c r="L18" s="105"/>
      <c r="M18" s="105"/>
      <c r="N18" s="105"/>
      <c r="O18" s="105"/>
      <c r="P18" s="105"/>
      <c r="Q18" s="108"/>
      <c r="R18" s="123"/>
      <c r="S18" s="105"/>
      <c r="T18" s="105"/>
      <c r="U18" s="105"/>
      <c r="V18" s="67">
        <v>16</v>
      </c>
    </row>
    <row r="19" spans="1:22" x14ac:dyDescent="0.3">
      <c r="A19" s="27">
        <f t="shared" si="0"/>
        <v>0</v>
      </c>
      <c r="B19" s="108"/>
      <c r="C19" s="104"/>
      <c r="D19" s="105"/>
      <c r="E19" s="94"/>
      <c r="F19" s="105"/>
      <c r="G19" s="105"/>
      <c r="H19" s="105"/>
      <c r="I19" s="105"/>
      <c r="J19" s="105"/>
      <c r="K19" s="105"/>
      <c r="L19" s="105"/>
      <c r="M19" s="105"/>
      <c r="N19" s="105"/>
      <c r="O19" s="105"/>
      <c r="P19" s="105"/>
      <c r="Q19" s="108"/>
      <c r="R19" s="123"/>
      <c r="S19" s="105"/>
      <c r="T19" s="105"/>
      <c r="U19" s="105"/>
      <c r="V19" s="67">
        <v>17</v>
      </c>
    </row>
    <row r="20" spans="1:22" x14ac:dyDescent="0.3">
      <c r="A20" s="27">
        <f t="shared" si="0"/>
        <v>0</v>
      </c>
      <c r="B20" s="108"/>
      <c r="C20" s="104"/>
      <c r="D20" s="105"/>
      <c r="E20" s="94"/>
      <c r="F20" s="105"/>
      <c r="G20" s="105"/>
      <c r="H20" s="105"/>
      <c r="I20" s="105"/>
      <c r="J20" s="105"/>
      <c r="K20" s="105"/>
      <c r="L20" s="105"/>
      <c r="M20" s="105"/>
      <c r="N20" s="105"/>
      <c r="O20" s="105"/>
      <c r="P20" s="105"/>
      <c r="Q20" s="108"/>
      <c r="R20" s="123"/>
      <c r="S20" s="105"/>
      <c r="T20" s="105"/>
      <c r="U20" s="105"/>
      <c r="V20" s="67">
        <v>18</v>
      </c>
    </row>
    <row r="21" spans="1:22" x14ac:dyDescent="0.3">
      <c r="A21" s="27">
        <f t="shared" si="0"/>
        <v>0</v>
      </c>
      <c r="B21" s="108"/>
      <c r="C21" s="104"/>
      <c r="D21" s="105"/>
      <c r="E21" s="94"/>
      <c r="F21" s="105"/>
      <c r="G21" s="105"/>
      <c r="H21" s="105"/>
      <c r="I21" s="105"/>
      <c r="J21" s="105"/>
      <c r="K21" s="105"/>
      <c r="L21" s="105"/>
      <c r="M21" s="105"/>
      <c r="N21" s="105"/>
      <c r="O21" s="105"/>
      <c r="P21" s="105"/>
      <c r="Q21" s="108"/>
      <c r="R21" s="123"/>
      <c r="S21" s="105"/>
      <c r="T21" s="105"/>
      <c r="U21" s="105"/>
      <c r="V21" s="67">
        <v>19</v>
      </c>
    </row>
    <row r="22" spans="1:22" x14ac:dyDescent="0.3">
      <c r="A22" s="27">
        <f t="shared" si="0"/>
        <v>0</v>
      </c>
      <c r="B22" s="108"/>
      <c r="C22" s="104"/>
      <c r="D22" s="105"/>
      <c r="E22" s="94"/>
      <c r="F22" s="105"/>
      <c r="G22" s="105"/>
      <c r="H22" s="105"/>
      <c r="I22" s="105"/>
      <c r="J22" s="105"/>
      <c r="K22" s="105"/>
      <c r="L22" s="105"/>
      <c r="M22" s="105"/>
      <c r="N22" s="105"/>
      <c r="O22" s="105"/>
      <c r="P22" s="105"/>
      <c r="Q22" s="108"/>
      <c r="R22" s="123"/>
      <c r="S22" s="105"/>
      <c r="T22" s="105"/>
      <c r="U22" s="105"/>
      <c r="V22" s="67">
        <v>20</v>
      </c>
    </row>
    <row r="23" spans="1:22" x14ac:dyDescent="0.3">
      <c r="A23" s="27">
        <f t="shared" si="0"/>
        <v>0</v>
      </c>
      <c r="B23" s="108"/>
      <c r="C23" s="104"/>
      <c r="D23" s="105"/>
      <c r="E23" s="94"/>
      <c r="F23" s="105"/>
      <c r="G23" s="105"/>
      <c r="H23" s="105"/>
      <c r="I23" s="105"/>
      <c r="J23" s="105"/>
      <c r="K23" s="105"/>
      <c r="L23" s="105"/>
      <c r="M23" s="105"/>
      <c r="N23" s="105"/>
      <c r="O23" s="105"/>
      <c r="P23" s="105"/>
      <c r="Q23" s="108"/>
      <c r="R23" s="123"/>
      <c r="S23" s="105"/>
      <c r="T23" s="105"/>
      <c r="U23" s="105"/>
      <c r="V23" s="67">
        <v>21</v>
      </c>
    </row>
    <row r="24" spans="1:22" x14ac:dyDescent="0.3">
      <c r="A24" s="27">
        <f t="shared" si="0"/>
        <v>0</v>
      </c>
      <c r="B24" s="108"/>
      <c r="C24" s="104"/>
      <c r="D24" s="105"/>
      <c r="E24" s="94"/>
      <c r="F24" s="105"/>
      <c r="G24" s="105"/>
      <c r="H24" s="105"/>
      <c r="I24" s="105"/>
      <c r="J24" s="105"/>
      <c r="K24" s="105"/>
      <c r="L24" s="105"/>
      <c r="M24" s="105"/>
      <c r="N24" s="105"/>
      <c r="O24" s="105"/>
      <c r="P24" s="105"/>
      <c r="Q24" s="108"/>
      <c r="R24" s="123"/>
      <c r="S24" s="105"/>
      <c r="T24" s="105"/>
      <c r="U24" s="105"/>
      <c r="V24" s="67">
        <v>22</v>
      </c>
    </row>
    <row r="25" spans="1:22" x14ac:dyDescent="0.3">
      <c r="A25" s="27">
        <f t="shared" si="0"/>
        <v>0</v>
      </c>
      <c r="B25" s="108"/>
      <c r="C25" s="104"/>
      <c r="D25" s="105"/>
      <c r="E25" s="94"/>
      <c r="F25" s="105"/>
      <c r="G25" s="105"/>
      <c r="H25" s="105"/>
      <c r="I25" s="105"/>
      <c r="J25" s="105"/>
      <c r="K25" s="105"/>
      <c r="L25" s="105"/>
      <c r="M25" s="105"/>
      <c r="N25" s="105"/>
      <c r="O25" s="105"/>
      <c r="P25" s="105"/>
      <c r="Q25" s="108"/>
      <c r="R25" s="123"/>
      <c r="S25" s="105"/>
      <c r="T25" s="105"/>
      <c r="U25" s="105"/>
      <c r="V25" s="67">
        <v>23</v>
      </c>
    </row>
    <row r="26" spans="1:22" x14ac:dyDescent="0.3">
      <c r="A26" s="27">
        <f t="shared" si="0"/>
        <v>0</v>
      </c>
      <c r="B26" s="108"/>
      <c r="C26" s="104"/>
      <c r="D26" s="105"/>
      <c r="E26" s="94"/>
      <c r="F26" s="105"/>
      <c r="G26" s="105"/>
      <c r="H26" s="105"/>
      <c r="I26" s="105"/>
      <c r="J26" s="105"/>
      <c r="K26" s="105"/>
      <c r="L26" s="105"/>
      <c r="M26" s="105"/>
      <c r="N26" s="105"/>
      <c r="O26" s="105"/>
      <c r="P26" s="105"/>
      <c r="Q26" s="108"/>
      <c r="R26" s="123"/>
      <c r="S26" s="105"/>
      <c r="T26" s="105"/>
      <c r="U26" s="105"/>
      <c r="V26" s="67">
        <v>24</v>
      </c>
    </row>
    <row r="27" spans="1:22" x14ac:dyDescent="0.3">
      <c r="A27" s="27">
        <f t="shared" si="0"/>
        <v>0</v>
      </c>
      <c r="B27" s="108"/>
      <c r="C27" s="104"/>
      <c r="D27" s="105"/>
      <c r="E27" s="94"/>
      <c r="F27" s="105"/>
      <c r="G27" s="105"/>
      <c r="H27" s="105"/>
      <c r="I27" s="105"/>
      <c r="J27" s="105"/>
      <c r="K27" s="105"/>
      <c r="L27" s="105"/>
      <c r="M27" s="105"/>
      <c r="N27" s="105"/>
      <c r="O27" s="105"/>
      <c r="P27" s="105"/>
      <c r="Q27" s="108"/>
      <c r="R27" s="123"/>
      <c r="S27" s="105"/>
      <c r="T27" s="105"/>
      <c r="U27" s="105"/>
      <c r="V27" s="67">
        <v>25</v>
      </c>
    </row>
    <row r="28" spans="1:22" x14ac:dyDescent="0.3">
      <c r="A28" s="27">
        <f t="shared" si="0"/>
        <v>0</v>
      </c>
      <c r="B28" s="108"/>
      <c r="C28" s="104"/>
      <c r="D28" s="105"/>
      <c r="E28" s="94"/>
      <c r="F28" s="105"/>
      <c r="G28" s="105"/>
      <c r="H28" s="105"/>
      <c r="I28" s="105"/>
      <c r="J28" s="105"/>
      <c r="K28" s="105"/>
      <c r="L28" s="105"/>
      <c r="M28" s="105"/>
      <c r="N28" s="105"/>
      <c r="O28" s="105"/>
      <c r="P28" s="105"/>
      <c r="Q28" s="108"/>
      <c r="R28" s="123"/>
      <c r="S28" s="105"/>
      <c r="T28" s="105"/>
      <c r="U28" s="105"/>
      <c r="V28" s="67">
        <v>26</v>
      </c>
    </row>
    <row r="29" spans="1:22" x14ac:dyDescent="0.3">
      <c r="A29" s="27">
        <f t="shared" si="0"/>
        <v>0</v>
      </c>
      <c r="B29" s="108"/>
      <c r="C29" s="104"/>
      <c r="D29" s="105"/>
      <c r="E29" s="94"/>
      <c r="F29" s="105"/>
      <c r="G29" s="105"/>
      <c r="H29" s="105"/>
      <c r="I29" s="105"/>
      <c r="J29" s="105"/>
      <c r="K29" s="105"/>
      <c r="L29" s="105"/>
      <c r="M29" s="105"/>
      <c r="N29" s="105"/>
      <c r="O29" s="105"/>
      <c r="P29" s="105"/>
      <c r="Q29" s="108"/>
      <c r="R29" s="123"/>
      <c r="S29" s="105"/>
      <c r="T29" s="105"/>
      <c r="U29" s="105"/>
      <c r="V29" s="67">
        <v>27</v>
      </c>
    </row>
    <row r="30" spans="1:22" x14ac:dyDescent="0.3">
      <c r="A30" s="27">
        <f t="shared" si="0"/>
        <v>0</v>
      </c>
      <c r="B30" s="108"/>
      <c r="C30" s="104"/>
      <c r="D30" s="105"/>
      <c r="E30" s="94"/>
      <c r="F30" s="105"/>
      <c r="G30" s="105"/>
      <c r="H30" s="105"/>
      <c r="I30" s="105"/>
      <c r="J30" s="105"/>
      <c r="K30" s="105"/>
      <c r="L30" s="105"/>
      <c r="M30" s="105"/>
      <c r="N30" s="105"/>
      <c r="O30" s="105"/>
      <c r="P30" s="105"/>
      <c r="Q30" s="108"/>
      <c r="R30" s="123"/>
      <c r="S30" s="105"/>
      <c r="T30" s="105"/>
      <c r="U30" s="105"/>
      <c r="V30" s="67">
        <v>28</v>
      </c>
    </row>
    <row r="31" spans="1:22" x14ac:dyDescent="0.3">
      <c r="A31" s="27">
        <f t="shared" si="0"/>
        <v>0</v>
      </c>
      <c r="B31" s="108"/>
      <c r="C31" s="104"/>
      <c r="D31" s="105"/>
      <c r="E31" s="94"/>
      <c r="F31" s="105"/>
      <c r="G31" s="105"/>
      <c r="H31" s="105"/>
      <c r="I31" s="105"/>
      <c r="J31" s="105"/>
      <c r="K31" s="105"/>
      <c r="L31" s="105"/>
      <c r="M31" s="105"/>
      <c r="N31" s="105"/>
      <c r="O31" s="105"/>
      <c r="P31" s="105"/>
      <c r="Q31" s="108"/>
      <c r="R31" s="123"/>
      <c r="S31" s="105"/>
      <c r="T31" s="105"/>
      <c r="U31" s="105"/>
      <c r="V31" s="67">
        <v>29</v>
      </c>
    </row>
    <row r="32" spans="1:22" x14ac:dyDescent="0.3">
      <c r="A32" s="27">
        <f t="shared" si="0"/>
        <v>0</v>
      </c>
      <c r="B32" s="108"/>
      <c r="C32" s="104"/>
      <c r="D32" s="105"/>
      <c r="E32" s="94"/>
      <c r="F32" s="105"/>
      <c r="G32" s="105"/>
      <c r="H32" s="105"/>
      <c r="I32" s="105"/>
      <c r="J32" s="105"/>
      <c r="K32" s="105"/>
      <c r="L32" s="105"/>
      <c r="M32" s="105"/>
      <c r="N32" s="105"/>
      <c r="O32" s="105"/>
      <c r="P32" s="105"/>
      <c r="Q32" s="108"/>
      <c r="R32" s="123"/>
      <c r="S32" s="105"/>
      <c r="T32" s="105"/>
      <c r="U32" s="105"/>
      <c r="V32" s="67">
        <v>30</v>
      </c>
    </row>
    <row r="33" spans="1:22" x14ac:dyDescent="0.3">
      <c r="A33" s="27">
        <f t="shared" si="0"/>
        <v>0</v>
      </c>
      <c r="B33" s="108"/>
      <c r="C33" s="104"/>
      <c r="D33" s="105"/>
      <c r="E33" s="94"/>
      <c r="F33" s="105"/>
      <c r="G33" s="105"/>
      <c r="H33" s="105"/>
      <c r="I33" s="105"/>
      <c r="J33" s="105"/>
      <c r="K33" s="105"/>
      <c r="L33" s="105"/>
      <c r="M33" s="105"/>
      <c r="N33" s="105"/>
      <c r="O33" s="105"/>
      <c r="P33" s="105"/>
      <c r="Q33" s="108"/>
      <c r="R33" s="123"/>
      <c r="S33" s="105"/>
      <c r="T33" s="105"/>
      <c r="U33" s="105"/>
      <c r="V33" s="67">
        <v>31</v>
      </c>
    </row>
    <row r="34" spans="1:22" x14ac:dyDescent="0.3">
      <c r="A34" s="27">
        <f t="shared" si="0"/>
        <v>0</v>
      </c>
      <c r="B34" s="108"/>
      <c r="C34" s="104"/>
      <c r="D34" s="105"/>
      <c r="E34" s="94"/>
      <c r="F34" s="105"/>
      <c r="G34" s="105"/>
      <c r="H34" s="105"/>
      <c r="I34" s="105"/>
      <c r="J34" s="105"/>
      <c r="K34" s="105"/>
      <c r="L34" s="105"/>
      <c r="M34" s="105"/>
      <c r="N34" s="105"/>
      <c r="O34" s="105"/>
      <c r="P34" s="105"/>
      <c r="Q34" s="108"/>
      <c r="R34" s="123"/>
      <c r="S34" s="105"/>
      <c r="T34" s="105"/>
      <c r="U34" s="105"/>
      <c r="V34" s="67">
        <v>32</v>
      </c>
    </row>
    <row r="35" spans="1:22" x14ac:dyDescent="0.3">
      <c r="A35" s="27">
        <f t="shared" si="0"/>
        <v>0</v>
      </c>
      <c r="B35" s="108"/>
      <c r="C35" s="104"/>
      <c r="D35" s="105"/>
      <c r="E35" s="94"/>
      <c r="F35" s="105"/>
      <c r="G35" s="105"/>
      <c r="H35" s="105"/>
      <c r="I35" s="105"/>
      <c r="J35" s="105"/>
      <c r="K35" s="105"/>
      <c r="L35" s="105"/>
      <c r="M35" s="105"/>
      <c r="N35" s="105"/>
      <c r="O35" s="105"/>
      <c r="P35" s="105"/>
      <c r="Q35" s="108"/>
      <c r="R35" s="123"/>
      <c r="S35" s="105"/>
      <c r="T35" s="105"/>
      <c r="U35" s="105"/>
      <c r="V35" s="67">
        <v>33</v>
      </c>
    </row>
    <row r="36" spans="1:22" x14ac:dyDescent="0.3">
      <c r="A36" s="27">
        <f t="shared" si="0"/>
        <v>0</v>
      </c>
      <c r="B36" s="108"/>
      <c r="C36" s="104"/>
      <c r="D36" s="105"/>
      <c r="E36" s="94"/>
      <c r="F36" s="105"/>
      <c r="G36" s="105"/>
      <c r="H36" s="105"/>
      <c r="I36" s="105"/>
      <c r="J36" s="105"/>
      <c r="K36" s="105"/>
      <c r="L36" s="105"/>
      <c r="M36" s="105"/>
      <c r="N36" s="105"/>
      <c r="O36" s="105"/>
      <c r="P36" s="105"/>
      <c r="Q36" s="108"/>
      <c r="R36" s="123"/>
      <c r="S36" s="105"/>
      <c r="T36" s="105"/>
      <c r="U36" s="105"/>
      <c r="V36" s="67">
        <v>34</v>
      </c>
    </row>
    <row r="37" spans="1:22" x14ac:dyDescent="0.3">
      <c r="A37" s="27">
        <f t="shared" si="0"/>
        <v>0</v>
      </c>
      <c r="B37" s="108"/>
      <c r="C37" s="104"/>
      <c r="D37" s="105"/>
      <c r="E37" s="94"/>
      <c r="F37" s="105"/>
      <c r="G37" s="105"/>
      <c r="H37" s="105"/>
      <c r="I37" s="105"/>
      <c r="J37" s="105"/>
      <c r="K37" s="105"/>
      <c r="L37" s="105"/>
      <c r="M37" s="105"/>
      <c r="N37" s="105"/>
      <c r="O37" s="105"/>
      <c r="P37" s="105"/>
      <c r="Q37" s="108"/>
      <c r="R37" s="123"/>
      <c r="S37" s="105"/>
      <c r="T37" s="105"/>
      <c r="U37" s="105"/>
      <c r="V37" s="67">
        <v>35</v>
      </c>
    </row>
    <row r="38" spans="1:22" x14ac:dyDescent="0.3">
      <c r="A38" s="27">
        <f t="shared" si="0"/>
        <v>0</v>
      </c>
      <c r="B38" s="108"/>
      <c r="C38" s="104"/>
      <c r="D38" s="105"/>
      <c r="E38" s="94"/>
      <c r="F38" s="105"/>
      <c r="G38" s="105"/>
      <c r="H38" s="105"/>
      <c r="I38" s="105"/>
      <c r="J38" s="105"/>
      <c r="K38" s="105"/>
      <c r="L38" s="105"/>
      <c r="M38" s="105"/>
      <c r="N38" s="105"/>
      <c r="O38" s="105"/>
      <c r="P38" s="105"/>
      <c r="Q38" s="108"/>
      <c r="R38" s="123"/>
      <c r="S38" s="105"/>
      <c r="T38" s="105"/>
      <c r="U38" s="105"/>
      <c r="V38" s="67">
        <v>36</v>
      </c>
    </row>
    <row r="39" spans="1:22" x14ac:dyDescent="0.3">
      <c r="A39" s="27">
        <f t="shared" si="0"/>
        <v>0</v>
      </c>
      <c r="B39" s="108"/>
      <c r="C39" s="104"/>
      <c r="D39" s="105"/>
      <c r="E39" s="94"/>
      <c r="F39" s="105"/>
      <c r="G39" s="105"/>
      <c r="H39" s="105"/>
      <c r="I39" s="105"/>
      <c r="J39" s="105"/>
      <c r="K39" s="105"/>
      <c r="L39" s="105"/>
      <c r="M39" s="105"/>
      <c r="N39" s="105"/>
      <c r="O39" s="105"/>
      <c r="P39" s="105"/>
      <c r="Q39" s="108"/>
      <c r="R39" s="123"/>
      <c r="S39" s="105"/>
      <c r="T39" s="105"/>
      <c r="U39" s="105"/>
      <c r="V39" s="67">
        <v>37</v>
      </c>
    </row>
    <row r="40" spans="1:22" x14ac:dyDescent="0.3">
      <c r="A40" s="27">
        <f t="shared" si="0"/>
        <v>0</v>
      </c>
      <c r="B40" s="108"/>
      <c r="C40" s="104"/>
      <c r="D40" s="105"/>
      <c r="E40" s="94"/>
      <c r="F40" s="105"/>
      <c r="G40" s="105"/>
      <c r="H40" s="105"/>
      <c r="I40" s="105"/>
      <c r="J40" s="105"/>
      <c r="K40" s="105"/>
      <c r="L40" s="105"/>
      <c r="M40" s="105"/>
      <c r="N40" s="105"/>
      <c r="O40" s="105"/>
      <c r="P40" s="105"/>
      <c r="Q40" s="108"/>
      <c r="R40" s="123"/>
      <c r="S40" s="105"/>
      <c r="T40" s="105"/>
      <c r="U40" s="105"/>
      <c r="V40" s="67">
        <v>38</v>
      </c>
    </row>
    <row r="41" spans="1:22" x14ac:dyDescent="0.3">
      <c r="A41" s="27">
        <f t="shared" si="0"/>
        <v>0</v>
      </c>
      <c r="B41" s="108"/>
      <c r="C41" s="104"/>
      <c r="D41" s="105"/>
      <c r="E41" s="94"/>
      <c r="F41" s="105"/>
      <c r="G41" s="105"/>
      <c r="H41" s="105"/>
      <c r="I41" s="105"/>
      <c r="J41" s="105"/>
      <c r="K41" s="105"/>
      <c r="L41" s="105"/>
      <c r="M41" s="105"/>
      <c r="N41" s="105"/>
      <c r="O41" s="105"/>
      <c r="P41" s="105"/>
      <c r="Q41" s="108"/>
      <c r="R41" s="123"/>
      <c r="S41" s="105"/>
      <c r="T41" s="105"/>
      <c r="U41" s="105"/>
      <c r="V41" s="67">
        <v>39</v>
      </c>
    </row>
    <row r="42" spans="1:22" x14ac:dyDescent="0.3">
      <c r="A42" s="27">
        <f t="shared" si="0"/>
        <v>0</v>
      </c>
      <c r="B42" s="108"/>
      <c r="C42" s="104"/>
      <c r="D42" s="105"/>
      <c r="E42" s="94"/>
      <c r="F42" s="105"/>
      <c r="G42" s="105"/>
      <c r="H42" s="105"/>
      <c r="I42" s="105"/>
      <c r="J42" s="105"/>
      <c r="K42" s="105"/>
      <c r="L42" s="105"/>
      <c r="M42" s="105"/>
      <c r="N42" s="105"/>
      <c r="O42" s="105"/>
      <c r="P42" s="105"/>
      <c r="Q42" s="108"/>
      <c r="R42" s="123"/>
      <c r="S42" s="105"/>
      <c r="T42" s="105"/>
      <c r="U42" s="105"/>
      <c r="V42" s="67">
        <v>40</v>
      </c>
    </row>
    <row r="43" spans="1:22" x14ac:dyDescent="0.3">
      <c r="A43" s="27">
        <f t="shared" si="0"/>
        <v>0</v>
      </c>
      <c r="B43" s="108"/>
      <c r="C43" s="104"/>
      <c r="D43" s="105"/>
      <c r="E43" s="94"/>
      <c r="F43" s="105"/>
      <c r="G43" s="105"/>
      <c r="H43" s="105"/>
      <c r="I43" s="105"/>
      <c r="J43" s="105"/>
      <c r="K43" s="105"/>
      <c r="L43" s="105"/>
      <c r="M43" s="105"/>
      <c r="N43" s="105"/>
      <c r="O43" s="105"/>
      <c r="P43" s="105"/>
      <c r="Q43" s="108"/>
      <c r="R43" s="123"/>
      <c r="S43" s="105"/>
      <c r="T43" s="105"/>
      <c r="U43" s="105"/>
      <c r="V43" s="67">
        <v>41</v>
      </c>
    </row>
    <row r="44" spans="1:22" x14ac:dyDescent="0.3">
      <c r="A44" s="27">
        <f t="shared" si="0"/>
        <v>0</v>
      </c>
      <c r="B44" s="108"/>
      <c r="C44" s="104"/>
      <c r="D44" s="105"/>
      <c r="E44" s="94"/>
      <c r="F44" s="105"/>
      <c r="G44" s="105"/>
      <c r="H44" s="105"/>
      <c r="I44" s="105"/>
      <c r="J44" s="105"/>
      <c r="K44" s="105"/>
      <c r="L44" s="105"/>
      <c r="M44" s="105"/>
      <c r="N44" s="105"/>
      <c r="O44" s="105"/>
      <c r="P44" s="105"/>
      <c r="Q44" s="108"/>
      <c r="R44" s="123"/>
      <c r="S44" s="105"/>
      <c r="T44" s="105"/>
      <c r="U44" s="105"/>
      <c r="V44" s="67">
        <v>42</v>
      </c>
    </row>
    <row r="45" spans="1:22" x14ac:dyDescent="0.3">
      <c r="A45" s="27">
        <f t="shared" si="0"/>
        <v>0</v>
      </c>
      <c r="B45" s="108"/>
      <c r="C45" s="104"/>
      <c r="D45" s="105"/>
      <c r="E45" s="94"/>
      <c r="F45" s="105"/>
      <c r="G45" s="105"/>
      <c r="H45" s="105"/>
      <c r="I45" s="105"/>
      <c r="J45" s="105"/>
      <c r="K45" s="105"/>
      <c r="L45" s="105"/>
      <c r="M45" s="105"/>
      <c r="N45" s="105"/>
      <c r="O45" s="105"/>
      <c r="P45" s="105"/>
      <c r="Q45" s="108"/>
      <c r="R45" s="123"/>
      <c r="S45" s="105"/>
      <c r="T45" s="105"/>
      <c r="U45" s="105"/>
      <c r="V45" s="67">
        <v>43</v>
      </c>
    </row>
    <row r="46" spans="1:22" x14ac:dyDescent="0.3">
      <c r="A46" s="27">
        <f t="shared" si="0"/>
        <v>0</v>
      </c>
      <c r="B46" s="108"/>
      <c r="C46" s="104"/>
      <c r="D46" s="105"/>
      <c r="E46" s="94"/>
      <c r="F46" s="105"/>
      <c r="G46" s="105"/>
      <c r="H46" s="105"/>
      <c r="I46" s="105"/>
      <c r="J46" s="105"/>
      <c r="K46" s="105"/>
      <c r="L46" s="105"/>
      <c r="M46" s="105"/>
      <c r="N46" s="105"/>
      <c r="O46" s="105"/>
      <c r="P46" s="105"/>
      <c r="Q46" s="108"/>
      <c r="R46" s="123"/>
      <c r="S46" s="105"/>
      <c r="T46" s="105"/>
      <c r="U46" s="105"/>
      <c r="V46" s="67">
        <v>44</v>
      </c>
    </row>
    <row r="47" spans="1:22" x14ac:dyDescent="0.3">
      <c r="A47" s="27">
        <f t="shared" si="0"/>
        <v>0</v>
      </c>
      <c r="B47" s="108"/>
      <c r="C47" s="104"/>
      <c r="D47" s="105"/>
      <c r="E47" s="94"/>
      <c r="F47" s="105"/>
      <c r="G47" s="105"/>
      <c r="H47" s="105"/>
      <c r="I47" s="105"/>
      <c r="J47" s="105"/>
      <c r="K47" s="105"/>
      <c r="L47" s="105"/>
      <c r="M47" s="105"/>
      <c r="N47" s="105"/>
      <c r="O47" s="105"/>
      <c r="P47" s="105"/>
      <c r="Q47" s="108"/>
      <c r="R47" s="123"/>
      <c r="S47" s="105"/>
      <c r="T47" s="105"/>
      <c r="U47" s="105"/>
      <c r="V47" s="67">
        <v>45</v>
      </c>
    </row>
    <row r="48" spans="1:22" x14ac:dyDescent="0.3">
      <c r="A48" s="27">
        <f t="shared" si="0"/>
        <v>0</v>
      </c>
      <c r="B48" s="108"/>
      <c r="C48" s="104"/>
      <c r="D48" s="105"/>
      <c r="E48" s="94"/>
      <c r="F48" s="105"/>
      <c r="G48" s="105"/>
      <c r="H48" s="105"/>
      <c r="I48" s="105"/>
      <c r="J48" s="105"/>
      <c r="K48" s="105"/>
      <c r="L48" s="105"/>
      <c r="M48" s="105"/>
      <c r="N48" s="105"/>
      <c r="O48" s="105"/>
      <c r="P48" s="105"/>
      <c r="Q48" s="108"/>
      <c r="R48" s="123"/>
      <c r="S48" s="105"/>
      <c r="T48" s="105"/>
      <c r="U48" s="105"/>
      <c r="V48" s="67">
        <v>46</v>
      </c>
    </row>
    <row r="49" spans="1:22" x14ac:dyDescent="0.3">
      <c r="A49" s="27">
        <f t="shared" si="0"/>
        <v>0</v>
      </c>
      <c r="B49" s="108"/>
      <c r="C49" s="104"/>
      <c r="D49" s="105"/>
      <c r="E49" s="94"/>
      <c r="F49" s="105"/>
      <c r="G49" s="105"/>
      <c r="H49" s="105"/>
      <c r="I49" s="105"/>
      <c r="J49" s="105"/>
      <c r="K49" s="105"/>
      <c r="L49" s="105"/>
      <c r="M49" s="105"/>
      <c r="N49" s="105"/>
      <c r="O49" s="105"/>
      <c r="P49" s="105"/>
      <c r="Q49" s="108"/>
      <c r="R49" s="123"/>
      <c r="S49" s="105"/>
      <c r="T49" s="105"/>
      <c r="U49" s="105"/>
      <c r="V49" s="67">
        <v>47</v>
      </c>
    </row>
    <row r="50" spans="1:22" x14ac:dyDescent="0.3">
      <c r="A50" s="27">
        <f t="shared" si="0"/>
        <v>0</v>
      </c>
      <c r="B50" s="108"/>
      <c r="C50" s="104"/>
      <c r="D50" s="105"/>
      <c r="E50" s="94"/>
      <c r="F50" s="105"/>
      <c r="G50" s="105"/>
      <c r="H50" s="105"/>
      <c r="I50" s="105"/>
      <c r="J50" s="105"/>
      <c r="K50" s="105"/>
      <c r="L50" s="105"/>
      <c r="M50" s="105"/>
      <c r="N50" s="105"/>
      <c r="O50" s="105"/>
      <c r="P50" s="105"/>
      <c r="Q50" s="108"/>
      <c r="R50" s="123"/>
      <c r="S50" s="105"/>
      <c r="T50" s="105"/>
      <c r="U50" s="105"/>
      <c r="V50" s="67">
        <v>48</v>
      </c>
    </row>
    <row r="51" spans="1:22" x14ac:dyDescent="0.3">
      <c r="A51" s="27">
        <f t="shared" si="0"/>
        <v>0</v>
      </c>
      <c r="B51" s="108"/>
      <c r="C51" s="104"/>
      <c r="D51" s="105"/>
      <c r="E51" s="94"/>
      <c r="F51" s="105"/>
      <c r="G51" s="105"/>
      <c r="H51" s="105"/>
      <c r="I51" s="105"/>
      <c r="J51" s="105"/>
      <c r="K51" s="105"/>
      <c r="L51" s="105"/>
      <c r="M51" s="105"/>
      <c r="N51" s="105"/>
      <c r="O51" s="105"/>
      <c r="P51" s="105"/>
      <c r="Q51" s="108"/>
      <c r="R51" s="123"/>
      <c r="S51" s="105"/>
      <c r="T51" s="105"/>
      <c r="U51" s="105"/>
      <c r="V51" s="67">
        <v>49</v>
      </c>
    </row>
    <row r="52" spans="1:22" x14ac:dyDescent="0.3">
      <c r="A52" s="27">
        <f t="shared" si="0"/>
        <v>0</v>
      </c>
      <c r="B52" s="108"/>
      <c r="C52" s="104"/>
      <c r="D52" s="105"/>
      <c r="E52" s="94"/>
      <c r="F52" s="105"/>
      <c r="G52" s="105"/>
      <c r="H52" s="105"/>
      <c r="I52" s="105"/>
      <c r="J52" s="105"/>
      <c r="K52" s="105"/>
      <c r="L52" s="105"/>
      <c r="M52" s="105"/>
      <c r="N52" s="105"/>
      <c r="O52" s="105"/>
      <c r="P52" s="105"/>
      <c r="Q52" s="108"/>
      <c r="R52" s="123"/>
      <c r="S52" s="105"/>
      <c r="T52" s="105"/>
      <c r="U52" s="105"/>
      <c r="V52" s="67">
        <v>50</v>
      </c>
    </row>
    <row r="53" spans="1:22" x14ac:dyDescent="0.3">
      <c r="A53" s="27">
        <f t="shared" si="0"/>
        <v>0</v>
      </c>
      <c r="B53" s="108"/>
      <c r="C53" s="104"/>
      <c r="D53" s="105"/>
      <c r="E53" s="94"/>
      <c r="F53" s="105"/>
      <c r="G53" s="105"/>
      <c r="H53" s="105"/>
      <c r="I53" s="105"/>
      <c r="J53" s="105"/>
      <c r="K53" s="105"/>
      <c r="L53" s="105"/>
      <c r="M53" s="105"/>
      <c r="N53" s="105"/>
      <c r="O53" s="105"/>
      <c r="P53" s="105"/>
      <c r="Q53" s="108"/>
      <c r="R53" s="123"/>
      <c r="S53" s="105"/>
      <c r="T53" s="105"/>
      <c r="U53" s="105"/>
      <c r="V53" s="67">
        <v>51</v>
      </c>
    </row>
    <row r="54" spans="1:22" x14ac:dyDescent="0.3">
      <c r="A54" s="27">
        <f t="shared" si="0"/>
        <v>0</v>
      </c>
      <c r="B54" s="108"/>
      <c r="C54" s="104"/>
      <c r="D54" s="105"/>
      <c r="E54" s="94"/>
      <c r="F54" s="105"/>
      <c r="G54" s="105"/>
      <c r="H54" s="105"/>
      <c r="I54" s="105"/>
      <c r="J54" s="105"/>
      <c r="K54" s="105"/>
      <c r="L54" s="105"/>
      <c r="M54" s="105"/>
      <c r="N54" s="105"/>
      <c r="O54" s="105"/>
      <c r="P54" s="105"/>
      <c r="Q54" s="108"/>
      <c r="R54" s="123"/>
      <c r="S54" s="105"/>
      <c r="T54" s="105"/>
      <c r="U54" s="105"/>
      <c r="V54" s="67">
        <v>52</v>
      </c>
    </row>
    <row r="55" spans="1:22" x14ac:dyDescent="0.3">
      <c r="A55" s="27">
        <f t="shared" si="0"/>
        <v>0</v>
      </c>
      <c r="B55" s="108"/>
      <c r="C55" s="104"/>
      <c r="D55" s="105"/>
      <c r="E55" s="94"/>
      <c r="F55" s="105"/>
      <c r="G55" s="105"/>
      <c r="H55" s="105"/>
      <c r="I55" s="105"/>
      <c r="J55" s="105"/>
      <c r="K55" s="105"/>
      <c r="L55" s="105"/>
      <c r="M55" s="105"/>
      <c r="N55" s="105"/>
      <c r="O55" s="105"/>
      <c r="P55" s="105"/>
      <c r="Q55" s="108"/>
      <c r="R55" s="123"/>
      <c r="S55" s="105"/>
      <c r="T55" s="105"/>
      <c r="U55" s="105"/>
      <c r="V55" s="67">
        <v>53</v>
      </c>
    </row>
    <row r="56" spans="1:22" x14ac:dyDescent="0.3">
      <c r="A56" s="27">
        <f t="shared" si="0"/>
        <v>0</v>
      </c>
      <c r="B56" s="108"/>
      <c r="C56" s="104"/>
      <c r="D56" s="105"/>
      <c r="E56" s="94"/>
      <c r="F56" s="105"/>
      <c r="G56" s="105"/>
      <c r="H56" s="105"/>
      <c r="I56" s="105"/>
      <c r="J56" s="105"/>
      <c r="K56" s="105"/>
      <c r="L56" s="105"/>
      <c r="M56" s="105"/>
      <c r="N56" s="105"/>
      <c r="O56" s="105"/>
      <c r="P56" s="105"/>
      <c r="Q56" s="108"/>
      <c r="R56" s="123"/>
      <c r="S56" s="105"/>
      <c r="T56" s="105"/>
      <c r="U56" s="105"/>
      <c r="V56" s="67">
        <v>54</v>
      </c>
    </row>
    <row r="57" spans="1:22" x14ac:dyDescent="0.3">
      <c r="A57" s="27">
        <f t="shared" si="0"/>
        <v>0</v>
      </c>
      <c r="B57" s="108"/>
      <c r="C57" s="104"/>
      <c r="D57" s="105"/>
      <c r="E57" s="94"/>
      <c r="F57" s="105"/>
      <c r="G57" s="105"/>
      <c r="H57" s="105"/>
      <c r="I57" s="105"/>
      <c r="J57" s="105"/>
      <c r="K57" s="105"/>
      <c r="L57" s="105"/>
      <c r="M57" s="105"/>
      <c r="N57" s="105"/>
      <c r="O57" s="105"/>
      <c r="P57" s="105"/>
      <c r="Q57" s="108"/>
      <c r="R57" s="123"/>
      <c r="S57" s="105"/>
      <c r="T57" s="105"/>
      <c r="U57" s="105"/>
      <c r="V57" s="67">
        <v>55</v>
      </c>
    </row>
    <row r="58" spans="1:22" x14ac:dyDescent="0.3">
      <c r="A58" s="27">
        <f t="shared" si="0"/>
        <v>0</v>
      </c>
      <c r="B58" s="108"/>
      <c r="C58" s="104"/>
      <c r="D58" s="105"/>
      <c r="E58" s="94"/>
      <c r="F58" s="105"/>
      <c r="G58" s="105"/>
      <c r="H58" s="105"/>
      <c r="I58" s="105"/>
      <c r="J58" s="105"/>
      <c r="K58" s="105"/>
      <c r="L58" s="105"/>
      <c r="M58" s="105"/>
      <c r="N58" s="105"/>
      <c r="O58" s="105"/>
      <c r="P58" s="105"/>
      <c r="Q58" s="108"/>
      <c r="R58" s="123"/>
      <c r="S58" s="105"/>
      <c r="T58" s="105"/>
      <c r="U58" s="105"/>
      <c r="V58" s="67">
        <v>56</v>
      </c>
    </row>
    <row r="59" spans="1:22" x14ac:dyDescent="0.3">
      <c r="A59" s="27">
        <f t="shared" si="0"/>
        <v>0</v>
      </c>
      <c r="B59" s="108"/>
      <c r="C59" s="104"/>
      <c r="D59" s="105"/>
      <c r="E59" s="94"/>
      <c r="F59" s="105"/>
      <c r="G59" s="105"/>
      <c r="H59" s="105"/>
      <c r="I59" s="105"/>
      <c r="J59" s="105"/>
      <c r="K59" s="105"/>
      <c r="L59" s="105"/>
      <c r="M59" s="105"/>
      <c r="N59" s="105"/>
      <c r="O59" s="105"/>
      <c r="P59" s="105"/>
      <c r="Q59" s="108"/>
      <c r="R59" s="123"/>
      <c r="S59" s="105"/>
      <c r="T59" s="105"/>
      <c r="U59" s="105"/>
      <c r="V59" s="67">
        <v>57</v>
      </c>
    </row>
    <row r="60" spans="1:22" x14ac:dyDescent="0.3">
      <c r="A60" s="27">
        <f t="shared" si="0"/>
        <v>0</v>
      </c>
      <c r="B60" s="108"/>
      <c r="C60" s="104"/>
      <c r="D60" s="105"/>
      <c r="E60" s="94"/>
      <c r="F60" s="105"/>
      <c r="G60" s="105"/>
      <c r="H60" s="105"/>
      <c r="I60" s="105"/>
      <c r="J60" s="105"/>
      <c r="K60" s="105"/>
      <c r="L60" s="105"/>
      <c r="M60" s="105"/>
      <c r="N60" s="105"/>
      <c r="O60" s="105"/>
      <c r="P60" s="105"/>
      <c r="Q60" s="108"/>
      <c r="R60" s="123"/>
      <c r="S60" s="105"/>
      <c r="T60" s="105"/>
      <c r="U60" s="105"/>
      <c r="V60" s="67">
        <v>58</v>
      </c>
    </row>
    <row r="61" spans="1:22" x14ac:dyDescent="0.3">
      <c r="A61" s="27">
        <f t="shared" si="0"/>
        <v>0</v>
      </c>
      <c r="B61" s="108"/>
      <c r="C61" s="104"/>
      <c r="D61" s="105"/>
      <c r="E61" s="94"/>
      <c r="F61" s="105"/>
      <c r="G61" s="105"/>
      <c r="H61" s="105"/>
      <c r="I61" s="105"/>
      <c r="J61" s="105"/>
      <c r="K61" s="105"/>
      <c r="L61" s="105"/>
      <c r="M61" s="105"/>
      <c r="N61" s="105"/>
      <c r="O61" s="105"/>
      <c r="P61" s="105"/>
      <c r="Q61" s="108"/>
      <c r="R61" s="123"/>
      <c r="S61" s="105"/>
      <c r="T61" s="105"/>
      <c r="U61" s="105"/>
      <c r="V61" s="67">
        <v>59</v>
      </c>
    </row>
    <row r="62" spans="1:22" x14ac:dyDescent="0.3">
      <c r="A62" s="27">
        <f t="shared" si="0"/>
        <v>0</v>
      </c>
      <c r="B62" s="108"/>
      <c r="C62" s="104"/>
      <c r="D62" s="105"/>
      <c r="E62" s="94"/>
      <c r="F62" s="105"/>
      <c r="G62" s="105"/>
      <c r="H62" s="105"/>
      <c r="I62" s="105"/>
      <c r="J62" s="105"/>
      <c r="K62" s="105"/>
      <c r="L62" s="105"/>
      <c r="M62" s="105"/>
      <c r="N62" s="105"/>
      <c r="O62" s="105"/>
      <c r="P62" s="105"/>
      <c r="Q62" s="108"/>
      <c r="R62" s="123"/>
      <c r="S62" s="105"/>
      <c r="T62" s="105"/>
      <c r="U62" s="105"/>
      <c r="V62" s="67">
        <v>60</v>
      </c>
    </row>
    <row r="63" spans="1:22" x14ac:dyDescent="0.3">
      <c r="A63" s="27">
        <f t="shared" si="0"/>
        <v>0</v>
      </c>
      <c r="B63" s="108"/>
      <c r="C63" s="104"/>
      <c r="D63" s="105"/>
      <c r="E63" s="94"/>
      <c r="F63" s="105"/>
      <c r="G63" s="105"/>
      <c r="H63" s="105"/>
      <c r="I63" s="105"/>
      <c r="J63" s="105"/>
      <c r="K63" s="105"/>
      <c r="L63" s="105"/>
      <c r="M63" s="105"/>
      <c r="N63" s="105"/>
      <c r="O63" s="105"/>
      <c r="P63" s="105"/>
      <c r="Q63" s="108"/>
      <c r="R63" s="123"/>
      <c r="S63" s="105"/>
      <c r="T63" s="105"/>
      <c r="U63" s="105"/>
      <c r="V63" s="67">
        <v>61</v>
      </c>
    </row>
    <row r="64" spans="1:22" x14ac:dyDescent="0.3">
      <c r="A64" s="27">
        <f t="shared" si="0"/>
        <v>0</v>
      </c>
      <c r="B64" s="108"/>
      <c r="C64" s="104"/>
      <c r="D64" s="105"/>
      <c r="E64" s="94"/>
      <c r="F64" s="105"/>
      <c r="G64" s="105"/>
      <c r="H64" s="105"/>
      <c r="I64" s="105"/>
      <c r="J64" s="105"/>
      <c r="K64" s="105"/>
      <c r="L64" s="105"/>
      <c r="M64" s="105"/>
      <c r="N64" s="105"/>
      <c r="O64" s="105"/>
      <c r="P64" s="105"/>
      <c r="Q64" s="108"/>
      <c r="R64" s="123"/>
      <c r="S64" s="105"/>
      <c r="T64" s="105"/>
      <c r="U64" s="105"/>
      <c r="V64" s="67">
        <v>62</v>
      </c>
    </row>
    <row r="65" spans="1:22" x14ac:dyDescent="0.3">
      <c r="A65" s="27">
        <f t="shared" si="0"/>
        <v>0</v>
      </c>
      <c r="B65" s="108"/>
      <c r="C65" s="104"/>
      <c r="D65" s="105"/>
      <c r="E65" s="94"/>
      <c r="F65" s="105"/>
      <c r="G65" s="105"/>
      <c r="H65" s="105"/>
      <c r="I65" s="105"/>
      <c r="J65" s="105"/>
      <c r="K65" s="105"/>
      <c r="L65" s="105"/>
      <c r="M65" s="105"/>
      <c r="N65" s="105"/>
      <c r="O65" s="105"/>
      <c r="P65" s="105"/>
      <c r="Q65" s="108"/>
      <c r="R65" s="123"/>
      <c r="S65" s="105"/>
      <c r="T65" s="105"/>
      <c r="U65" s="105"/>
      <c r="V65" s="67">
        <v>63</v>
      </c>
    </row>
    <row r="66" spans="1:22" x14ac:dyDescent="0.3">
      <c r="A66" s="27">
        <f t="shared" si="0"/>
        <v>0</v>
      </c>
      <c r="B66" s="108"/>
      <c r="C66" s="104"/>
      <c r="D66" s="105"/>
      <c r="E66" s="94"/>
      <c r="F66" s="105"/>
      <c r="G66" s="105"/>
      <c r="H66" s="105"/>
      <c r="I66" s="105"/>
      <c r="J66" s="105"/>
      <c r="K66" s="105"/>
      <c r="L66" s="105"/>
      <c r="M66" s="105"/>
      <c r="N66" s="105"/>
      <c r="O66" s="105"/>
      <c r="P66" s="105"/>
      <c r="Q66" s="108"/>
      <c r="R66" s="123"/>
      <c r="S66" s="105"/>
      <c r="T66" s="105"/>
      <c r="U66" s="105"/>
      <c r="V66" s="67">
        <v>64</v>
      </c>
    </row>
    <row r="67" spans="1:22" x14ac:dyDescent="0.3">
      <c r="A67" s="27">
        <f t="shared" ref="A67:A72" si="1">DATEDIF(L67,E67,"D")</f>
        <v>0</v>
      </c>
      <c r="B67" s="108"/>
      <c r="C67" s="104"/>
      <c r="D67" s="105"/>
      <c r="E67" s="94"/>
      <c r="F67" s="105"/>
      <c r="G67" s="105"/>
      <c r="H67" s="105"/>
      <c r="I67" s="105"/>
      <c r="J67" s="105"/>
      <c r="K67" s="105"/>
      <c r="L67" s="105"/>
      <c r="M67" s="105"/>
      <c r="N67" s="105"/>
      <c r="O67" s="105"/>
      <c r="P67" s="105"/>
      <c r="Q67" s="108"/>
      <c r="R67" s="123"/>
      <c r="S67" s="105"/>
      <c r="T67" s="105"/>
      <c r="U67" s="105"/>
      <c r="V67" s="67">
        <v>65</v>
      </c>
    </row>
    <row r="68" spans="1:22" x14ac:dyDescent="0.3">
      <c r="A68" s="27">
        <f t="shared" si="1"/>
        <v>0</v>
      </c>
      <c r="B68" s="108"/>
      <c r="C68" s="104"/>
      <c r="D68" s="105"/>
      <c r="E68" s="94"/>
      <c r="F68" s="105"/>
      <c r="G68" s="105"/>
      <c r="H68" s="105"/>
      <c r="I68" s="105"/>
      <c r="J68" s="105"/>
      <c r="K68" s="105"/>
      <c r="L68" s="105"/>
      <c r="M68" s="105"/>
      <c r="N68" s="105"/>
      <c r="O68" s="105"/>
      <c r="P68" s="105"/>
      <c r="Q68" s="108"/>
      <c r="R68" s="123"/>
      <c r="S68" s="105"/>
      <c r="T68" s="105"/>
      <c r="U68" s="105"/>
      <c r="V68" s="67">
        <v>66</v>
      </c>
    </row>
    <row r="69" spans="1:22" x14ac:dyDescent="0.3">
      <c r="A69" s="27">
        <f t="shared" si="1"/>
        <v>0</v>
      </c>
      <c r="B69" s="108"/>
      <c r="C69" s="104"/>
      <c r="D69" s="105"/>
      <c r="E69" s="94"/>
      <c r="F69" s="105"/>
      <c r="G69" s="105"/>
      <c r="H69" s="105"/>
      <c r="I69" s="105"/>
      <c r="J69" s="105"/>
      <c r="K69" s="105"/>
      <c r="L69" s="105"/>
      <c r="M69" s="105"/>
      <c r="N69" s="105"/>
      <c r="O69" s="105"/>
      <c r="P69" s="105"/>
      <c r="Q69" s="108"/>
      <c r="R69" s="123"/>
      <c r="S69" s="105"/>
      <c r="T69" s="105"/>
      <c r="U69" s="105"/>
      <c r="V69" s="67">
        <v>67</v>
      </c>
    </row>
    <row r="70" spans="1:22" x14ac:dyDescent="0.3">
      <c r="A70" s="27">
        <f t="shared" si="1"/>
        <v>0</v>
      </c>
      <c r="B70" s="108"/>
      <c r="C70" s="104"/>
      <c r="D70" s="105"/>
      <c r="E70" s="94"/>
      <c r="F70" s="105"/>
      <c r="G70" s="105"/>
      <c r="H70" s="105"/>
      <c r="I70" s="105"/>
      <c r="J70" s="105"/>
      <c r="K70" s="105"/>
      <c r="L70" s="105"/>
      <c r="M70" s="105"/>
      <c r="N70" s="105"/>
      <c r="O70" s="105"/>
      <c r="P70" s="105"/>
      <c r="Q70" s="108"/>
      <c r="R70" s="123"/>
      <c r="S70" s="105"/>
      <c r="T70" s="105"/>
      <c r="U70" s="105"/>
      <c r="V70" s="67">
        <v>68</v>
      </c>
    </row>
    <row r="71" spans="1:22" x14ac:dyDescent="0.3">
      <c r="A71" s="27">
        <f t="shared" si="1"/>
        <v>0</v>
      </c>
      <c r="B71" s="108"/>
      <c r="C71" s="104"/>
      <c r="D71" s="105"/>
      <c r="E71" s="94"/>
      <c r="F71" s="105"/>
      <c r="G71" s="105"/>
      <c r="H71" s="105"/>
      <c r="I71" s="105"/>
      <c r="J71" s="105"/>
      <c r="K71" s="105"/>
      <c r="L71" s="105"/>
      <c r="M71" s="105"/>
      <c r="N71" s="105"/>
      <c r="O71" s="105"/>
      <c r="P71" s="105"/>
      <c r="Q71" s="108"/>
      <c r="R71" s="123"/>
      <c r="S71" s="105"/>
      <c r="T71" s="105"/>
      <c r="U71" s="105"/>
      <c r="V71" s="67">
        <v>69</v>
      </c>
    </row>
    <row r="72" spans="1:22" x14ac:dyDescent="0.3">
      <c r="A72" s="27">
        <f t="shared" si="1"/>
        <v>0</v>
      </c>
      <c r="B72" s="108"/>
      <c r="C72" s="104"/>
      <c r="D72" s="105"/>
      <c r="E72" s="94"/>
      <c r="F72" s="105"/>
      <c r="G72" s="105"/>
      <c r="H72" s="105"/>
      <c r="I72" s="105"/>
      <c r="J72" s="105"/>
      <c r="K72" s="105"/>
      <c r="L72" s="105"/>
      <c r="M72" s="105"/>
      <c r="N72" s="105"/>
      <c r="O72" s="105"/>
      <c r="P72" s="105"/>
      <c r="Q72" s="108"/>
      <c r="R72" s="123"/>
      <c r="S72" s="105"/>
      <c r="T72" s="105"/>
      <c r="U72" s="105"/>
      <c r="V72" s="67">
        <v>70</v>
      </c>
    </row>
    <row r="73" spans="1:22" x14ac:dyDescent="0.3">
      <c r="A73" s="107"/>
      <c r="B73" s="106"/>
      <c r="C73" s="106"/>
      <c r="D73" s="106"/>
      <c r="E73" s="106"/>
      <c r="F73" s="106"/>
      <c r="G73" s="106"/>
      <c r="H73" s="106"/>
      <c r="I73" s="106"/>
      <c r="J73" s="106"/>
      <c r="K73" s="106"/>
      <c r="L73" s="106"/>
      <c r="M73" s="106"/>
      <c r="N73" s="106"/>
      <c r="O73" s="106"/>
      <c r="P73" s="106"/>
      <c r="Q73" s="106"/>
      <c r="R73" s="106"/>
      <c r="S73" s="106"/>
      <c r="T73" s="106"/>
      <c r="U73" s="106"/>
    </row>
    <row r="74" spans="1:22" x14ac:dyDescent="0.3">
      <c r="A74" s="107"/>
      <c r="B74" s="106"/>
      <c r="C74" s="106"/>
      <c r="D74" s="106"/>
      <c r="E74" s="106"/>
      <c r="F74" s="106"/>
      <c r="G74" s="106"/>
      <c r="H74" s="106"/>
      <c r="I74" s="106"/>
      <c r="J74" s="106"/>
      <c r="K74" s="106"/>
      <c r="L74" s="106"/>
      <c r="M74" s="106"/>
      <c r="N74" s="106"/>
      <c r="O74" s="106"/>
      <c r="P74" s="106"/>
      <c r="Q74" s="106"/>
      <c r="R74" s="106"/>
      <c r="S74" s="106"/>
      <c r="T74" s="106"/>
      <c r="U74" s="106"/>
    </row>
    <row r="75" spans="1:22" x14ac:dyDescent="0.3">
      <c r="A75" s="107"/>
      <c r="B75" s="106"/>
      <c r="C75" s="106"/>
      <c r="D75" s="106"/>
      <c r="E75" s="106"/>
      <c r="F75" s="106"/>
      <c r="G75" s="106"/>
      <c r="H75" s="106"/>
      <c r="I75" s="106"/>
      <c r="J75" s="106"/>
      <c r="K75" s="106"/>
      <c r="L75" s="106"/>
      <c r="M75" s="106"/>
      <c r="N75" s="106"/>
      <c r="O75" s="106"/>
      <c r="P75" s="106"/>
      <c r="Q75" s="106"/>
      <c r="R75" s="106"/>
      <c r="S75" s="106"/>
      <c r="T75" s="106"/>
      <c r="U75" s="106"/>
    </row>
    <row r="76" spans="1:22" x14ac:dyDescent="0.3">
      <c r="A76" s="107"/>
      <c r="B76" s="106"/>
      <c r="C76" s="106"/>
      <c r="D76" s="106"/>
      <c r="E76" s="106"/>
      <c r="F76" s="106"/>
      <c r="G76" s="106"/>
      <c r="H76" s="106"/>
      <c r="I76" s="106"/>
      <c r="J76" s="106"/>
      <c r="K76" s="106"/>
      <c r="L76" s="106"/>
      <c r="M76" s="106"/>
      <c r="N76" s="106"/>
      <c r="O76" s="106"/>
      <c r="P76" s="106"/>
      <c r="Q76" s="106"/>
      <c r="R76" s="106"/>
      <c r="S76" s="106"/>
      <c r="T76" s="106"/>
      <c r="U76" s="106"/>
    </row>
    <row r="77" spans="1:22" x14ac:dyDescent="0.3">
      <c r="A77" s="107"/>
      <c r="B77" s="106"/>
      <c r="C77" s="106"/>
      <c r="D77" s="106"/>
      <c r="E77" s="106"/>
      <c r="F77" s="106"/>
      <c r="G77" s="106"/>
      <c r="H77" s="106"/>
      <c r="I77" s="106"/>
      <c r="J77" s="106"/>
      <c r="K77" s="106"/>
      <c r="L77" s="106"/>
      <c r="M77" s="106"/>
      <c r="N77" s="106"/>
      <c r="O77" s="106"/>
      <c r="P77" s="106"/>
      <c r="Q77" s="106"/>
      <c r="R77" s="106"/>
      <c r="S77" s="106"/>
      <c r="T77" s="106"/>
      <c r="U77" s="106"/>
    </row>
    <row r="78" spans="1:22" x14ac:dyDescent="0.3">
      <c r="A78" s="107"/>
      <c r="B78" s="106"/>
      <c r="C78" s="106"/>
      <c r="D78" s="106"/>
      <c r="E78" s="106"/>
      <c r="F78" s="106"/>
      <c r="G78" s="106"/>
      <c r="H78" s="106"/>
      <c r="I78" s="106"/>
      <c r="J78" s="106"/>
      <c r="K78" s="106"/>
      <c r="L78" s="106"/>
      <c r="M78" s="106"/>
      <c r="N78" s="106"/>
      <c r="O78" s="106"/>
      <c r="P78" s="106"/>
      <c r="Q78" s="106"/>
      <c r="R78" s="106"/>
      <c r="S78" s="106"/>
      <c r="T78" s="106"/>
      <c r="U78" s="106"/>
    </row>
    <row r="79" spans="1:22" x14ac:dyDescent="0.3">
      <c r="A79" s="107"/>
      <c r="B79" s="106"/>
      <c r="C79" s="106"/>
      <c r="D79" s="106"/>
      <c r="E79" s="106"/>
      <c r="F79" s="106"/>
      <c r="G79" s="106"/>
      <c r="H79" s="106"/>
      <c r="I79" s="106"/>
      <c r="J79" s="106"/>
      <c r="K79" s="106"/>
      <c r="L79" s="106"/>
      <c r="M79" s="106"/>
      <c r="N79" s="106"/>
      <c r="O79" s="106"/>
      <c r="P79" s="106"/>
      <c r="Q79" s="106"/>
      <c r="R79" s="106"/>
      <c r="S79" s="106"/>
      <c r="T79" s="106"/>
      <c r="U79" s="106"/>
    </row>
    <row r="80" spans="1:22" x14ac:dyDescent="0.3">
      <c r="A80" s="107"/>
      <c r="B80" s="106"/>
      <c r="C80" s="106"/>
      <c r="D80" s="106"/>
      <c r="E80" s="106"/>
      <c r="F80" s="106"/>
      <c r="G80" s="106"/>
      <c r="H80" s="106"/>
      <c r="I80" s="106"/>
      <c r="J80" s="106"/>
      <c r="K80" s="106"/>
      <c r="L80" s="106"/>
      <c r="M80" s="106"/>
      <c r="N80" s="106"/>
      <c r="O80" s="106"/>
      <c r="P80" s="106"/>
      <c r="Q80" s="106"/>
      <c r="R80" s="106"/>
      <c r="S80" s="106"/>
      <c r="T80" s="106"/>
      <c r="U80" s="106"/>
    </row>
    <row r="81" spans="1:21" x14ac:dyDescent="0.3">
      <c r="A81" s="107"/>
      <c r="B81" s="106"/>
      <c r="C81" s="106"/>
      <c r="D81" s="106"/>
      <c r="E81" s="106"/>
      <c r="F81" s="106"/>
      <c r="G81" s="106"/>
      <c r="H81" s="106"/>
      <c r="I81" s="106"/>
      <c r="J81" s="106"/>
      <c r="K81" s="106"/>
      <c r="L81" s="106"/>
      <c r="M81" s="106"/>
      <c r="N81" s="106"/>
      <c r="O81" s="106"/>
      <c r="P81" s="106"/>
      <c r="Q81" s="106"/>
      <c r="R81" s="106"/>
      <c r="S81" s="106"/>
      <c r="T81" s="106"/>
      <c r="U81" s="106"/>
    </row>
    <row r="82" spans="1:21" x14ac:dyDescent="0.3">
      <c r="A82" s="107"/>
      <c r="B82" s="106"/>
      <c r="C82" s="106"/>
      <c r="D82" s="106"/>
      <c r="E82" s="106"/>
      <c r="F82" s="106"/>
      <c r="G82" s="106"/>
      <c r="H82" s="106"/>
      <c r="I82" s="106"/>
      <c r="J82" s="106"/>
      <c r="K82" s="106"/>
      <c r="L82" s="106"/>
      <c r="M82" s="106"/>
      <c r="N82" s="106"/>
      <c r="O82" s="106"/>
      <c r="P82" s="106"/>
      <c r="Q82" s="106"/>
      <c r="R82" s="106"/>
      <c r="S82" s="106"/>
      <c r="T82" s="106"/>
      <c r="U82" s="106"/>
    </row>
    <row r="83" spans="1:21" x14ac:dyDescent="0.3">
      <c r="A83" s="107"/>
      <c r="B83" s="106"/>
      <c r="C83" s="106"/>
      <c r="D83" s="106"/>
      <c r="E83" s="106"/>
      <c r="F83" s="106"/>
      <c r="G83" s="106"/>
      <c r="H83" s="106"/>
      <c r="I83" s="106"/>
      <c r="J83" s="106"/>
      <c r="K83" s="106"/>
      <c r="L83" s="106"/>
      <c r="M83" s="106"/>
      <c r="N83" s="106"/>
      <c r="O83" s="106"/>
      <c r="P83" s="106"/>
      <c r="Q83" s="106"/>
      <c r="R83" s="106"/>
      <c r="S83" s="106"/>
      <c r="T83" s="106"/>
      <c r="U83" s="106"/>
    </row>
    <row r="84" spans="1:21" x14ac:dyDescent="0.3">
      <c r="A84" s="107"/>
      <c r="B84" s="106"/>
      <c r="C84" s="106"/>
      <c r="D84" s="106"/>
      <c r="E84" s="106"/>
      <c r="F84" s="106"/>
      <c r="G84" s="106"/>
      <c r="H84" s="106"/>
      <c r="I84" s="106"/>
      <c r="J84" s="106"/>
      <c r="K84" s="106"/>
      <c r="L84" s="106"/>
      <c r="M84" s="106"/>
      <c r="N84" s="106"/>
      <c r="O84" s="106"/>
      <c r="P84" s="106"/>
      <c r="Q84" s="106"/>
      <c r="R84" s="106"/>
      <c r="S84" s="106"/>
      <c r="T84" s="106"/>
      <c r="U84" s="106"/>
    </row>
    <row r="85" spans="1:21" x14ac:dyDescent="0.3">
      <c r="A85" s="107"/>
      <c r="B85" s="106"/>
      <c r="C85" s="106"/>
      <c r="D85" s="106"/>
      <c r="E85" s="106"/>
      <c r="F85" s="106"/>
      <c r="G85" s="106"/>
      <c r="H85" s="106"/>
      <c r="I85" s="106"/>
      <c r="J85" s="106"/>
      <c r="K85" s="106"/>
      <c r="L85" s="106"/>
      <c r="M85" s="106"/>
      <c r="N85" s="106"/>
      <c r="O85" s="106"/>
      <c r="P85" s="106"/>
      <c r="Q85" s="106"/>
      <c r="R85" s="106"/>
      <c r="S85" s="106"/>
      <c r="T85" s="106"/>
      <c r="U85" s="106"/>
    </row>
    <row r="86" spans="1:21" x14ac:dyDescent="0.3">
      <c r="A86" s="107"/>
      <c r="B86" s="106"/>
      <c r="C86" s="106"/>
      <c r="D86" s="106"/>
      <c r="E86" s="106"/>
      <c r="F86" s="106"/>
      <c r="G86" s="106"/>
      <c r="H86" s="106"/>
      <c r="I86" s="106"/>
      <c r="J86" s="106"/>
      <c r="K86" s="106"/>
      <c r="L86" s="106"/>
      <c r="M86" s="106"/>
      <c r="N86" s="106"/>
      <c r="O86" s="106"/>
      <c r="P86" s="106"/>
      <c r="Q86" s="106"/>
      <c r="R86" s="106"/>
      <c r="S86" s="106"/>
      <c r="T86" s="106"/>
      <c r="U86" s="106"/>
    </row>
    <row r="87" spans="1:21" x14ac:dyDescent="0.3">
      <c r="A87" s="107"/>
      <c r="B87" s="106"/>
      <c r="C87" s="106"/>
      <c r="D87" s="106"/>
      <c r="E87" s="106"/>
      <c r="F87" s="106"/>
      <c r="G87" s="106"/>
      <c r="H87" s="106"/>
      <c r="I87" s="106"/>
      <c r="J87" s="106"/>
      <c r="K87" s="106"/>
      <c r="L87" s="106"/>
      <c r="M87" s="106"/>
      <c r="N87" s="106"/>
      <c r="O87" s="106"/>
      <c r="P87" s="106"/>
      <c r="Q87" s="106"/>
      <c r="R87" s="106"/>
      <c r="S87" s="106"/>
      <c r="T87" s="106"/>
      <c r="U87" s="106"/>
    </row>
    <row r="88" spans="1:21" x14ac:dyDescent="0.3">
      <c r="A88" s="107"/>
      <c r="B88" s="106"/>
      <c r="C88" s="106"/>
      <c r="D88" s="106"/>
      <c r="E88" s="106"/>
      <c r="F88" s="106"/>
      <c r="G88" s="106"/>
      <c r="H88" s="106"/>
      <c r="I88" s="106"/>
      <c r="J88" s="106"/>
      <c r="K88" s="106"/>
      <c r="L88" s="106"/>
      <c r="M88" s="106"/>
      <c r="N88" s="106"/>
      <c r="O88" s="106"/>
      <c r="P88" s="106"/>
      <c r="Q88" s="106"/>
      <c r="R88" s="106"/>
      <c r="S88" s="106"/>
      <c r="T88" s="106"/>
      <c r="U88" s="106"/>
    </row>
    <row r="89" spans="1:21" x14ac:dyDescent="0.3">
      <c r="A89" s="107"/>
      <c r="B89" s="106"/>
      <c r="C89" s="106"/>
      <c r="D89" s="106"/>
      <c r="E89" s="106"/>
      <c r="F89" s="106"/>
      <c r="G89" s="106"/>
      <c r="H89" s="106"/>
      <c r="I89" s="106"/>
      <c r="J89" s="106"/>
      <c r="K89" s="106"/>
      <c r="L89" s="106"/>
      <c r="M89" s="106"/>
      <c r="N89" s="106"/>
      <c r="O89" s="106"/>
      <c r="P89" s="106"/>
      <c r="Q89" s="106"/>
      <c r="R89" s="106"/>
      <c r="S89" s="106"/>
      <c r="T89" s="106"/>
      <c r="U89" s="106"/>
    </row>
    <row r="90" spans="1:21" x14ac:dyDescent="0.3">
      <c r="A90" s="107"/>
      <c r="B90" s="106"/>
      <c r="C90" s="106"/>
      <c r="D90" s="106"/>
      <c r="E90" s="106"/>
      <c r="F90" s="106"/>
      <c r="G90" s="106"/>
      <c r="H90" s="106"/>
      <c r="I90" s="106"/>
      <c r="J90" s="106"/>
      <c r="K90" s="106"/>
      <c r="L90" s="106"/>
      <c r="M90" s="106"/>
      <c r="N90" s="106"/>
      <c r="O90" s="106"/>
      <c r="P90" s="106"/>
      <c r="Q90" s="106"/>
      <c r="R90" s="106"/>
      <c r="S90" s="106"/>
      <c r="T90" s="106"/>
      <c r="U90" s="106"/>
    </row>
    <row r="91" spans="1:21" x14ac:dyDescent="0.3">
      <c r="A91" s="107"/>
      <c r="B91" s="106"/>
      <c r="C91" s="106"/>
      <c r="D91" s="106"/>
      <c r="E91" s="106"/>
      <c r="F91" s="106"/>
      <c r="G91" s="106"/>
      <c r="H91" s="106"/>
      <c r="I91" s="106"/>
      <c r="J91" s="106"/>
      <c r="K91" s="106"/>
      <c r="L91" s="106"/>
      <c r="M91" s="106"/>
      <c r="N91" s="106"/>
      <c r="O91" s="106"/>
      <c r="P91" s="106"/>
      <c r="Q91" s="106"/>
      <c r="R91" s="106"/>
      <c r="S91" s="106"/>
      <c r="T91" s="106"/>
      <c r="U91" s="106"/>
    </row>
    <row r="92" spans="1:21" x14ac:dyDescent="0.3">
      <c r="A92" s="107"/>
      <c r="B92" s="106"/>
      <c r="C92" s="106"/>
      <c r="D92" s="106"/>
      <c r="E92" s="106"/>
      <c r="F92" s="106"/>
      <c r="G92" s="106"/>
      <c r="H92" s="106"/>
      <c r="I92" s="106"/>
      <c r="J92" s="106"/>
      <c r="K92" s="106"/>
      <c r="L92" s="106"/>
      <c r="M92" s="106"/>
      <c r="N92" s="106"/>
      <c r="O92" s="106"/>
      <c r="P92" s="106"/>
      <c r="Q92" s="106"/>
      <c r="R92" s="106"/>
      <c r="S92" s="106"/>
      <c r="T92" s="106"/>
      <c r="U92" s="106"/>
    </row>
    <row r="93" spans="1:21" x14ac:dyDescent="0.3">
      <c r="A93" s="107"/>
      <c r="B93" s="106"/>
      <c r="C93" s="106"/>
      <c r="D93" s="106"/>
      <c r="E93" s="106"/>
      <c r="F93" s="106"/>
      <c r="G93" s="106"/>
      <c r="H93" s="106"/>
      <c r="I93" s="106"/>
      <c r="J93" s="106"/>
      <c r="K93" s="106"/>
      <c r="L93" s="106"/>
      <c r="M93" s="106"/>
      <c r="N93" s="106"/>
      <c r="O93" s="106"/>
      <c r="P93" s="106"/>
      <c r="Q93" s="106"/>
      <c r="R93" s="106"/>
      <c r="S93" s="106"/>
      <c r="T93" s="106"/>
      <c r="U93" s="106"/>
    </row>
    <row r="94" spans="1:21" x14ac:dyDescent="0.3">
      <c r="A94" s="107"/>
      <c r="B94" s="106"/>
      <c r="C94" s="106"/>
      <c r="D94" s="106"/>
      <c r="E94" s="106"/>
      <c r="F94" s="106"/>
      <c r="G94" s="106"/>
      <c r="H94" s="106"/>
      <c r="I94" s="106"/>
      <c r="J94" s="106"/>
      <c r="K94" s="106"/>
      <c r="L94" s="106"/>
      <c r="M94" s="106"/>
      <c r="N94" s="106"/>
      <c r="O94" s="106"/>
      <c r="P94" s="106"/>
      <c r="Q94" s="106"/>
      <c r="R94" s="106"/>
      <c r="S94" s="106"/>
      <c r="T94" s="106"/>
      <c r="U94" s="106"/>
    </row>
    <row r="95" spans="1:21" x14ac:dyDescent="0.3">
      <c r="A95" s="107"/>
      <c r="B95" s="106"/>
      <c r="C95" s="106"/>
      <c r="D95" s="106"/>
      <c r="E95" s="106"/>
      <c r="F95" s="106"/>
      <c r="G95" s="106"/>
      <c r="H95" s="106"/>
      <c r="I95" s="106"/>
      <c r="J95" s="106"/>
      <c r="K95" s="106"/>
      <c r="L95" s="106"/>
      <c r="M95" s="106"/>
      <c r="N95" s="106"/>
      <c r="O95" s="106"/>
      <c r="P95" s="106"/>
      <c r="Q95" s="106"/>
      <c r="R95" s="106"/>
      <c r="S95" s="106"/>
      <c r="T95" s="106"/>
      <c r="U95" s="106"/>
    </row>
    <row r="96" spans="1:21" x14ac:dyDescent="0.3">
      <c r="A96" s="107"/>
      <c r="B96" s="106"/>
      <c r="C96" s="106"/>
      <c r="D96" s="106"/>
      <c r="E96" s="106"/>
      <c r="F96" s="106"/>
      <c r="G96" s="106"/>
      <c r="H96" s="106"/>
      <c r="I96" s="106"/>
      <c r="J96" s="106"/>
      <c r="K96" s="106"/>
      <c r="L96" s="106"/>
      <c r="M96" s="106"/>
      <c r="N96" s="106"/>
      <c r="O96" s="106"/>
      <c r="P96" s="106"/>
      <c r="Q96" s="106"/>
      <c r="R96" s="106"/>
      <c r="S96" s="106"/>
      <c r="T96" s="106"/>
      <c r="U96" s="106"/>
    </row>
    <row r="97" spans="1:21" x14ac:dyDescent="0.3">
      <c r="A97" s="107"/>
      <c r="B97" s="106"/>
      <c r="C97" s="106"/>
      <c r="D97" s="106"/>
      <c r="E97" s="106"/>
      <c r="F97" s="106"/>
      <c r="G97" s="106"/>
      <c r="H97" s="106"/>
      <c r="I97" s="106"/>
      <c r="J97" s="106"/>
      <c r="K97" s="106"/>
      <c r="L97" s="106"/>
      <c r="M97" s="106"/>
      <c r="N97" s="106"/>
      <c r="O97" s="106"/>
      <c r="P97" s="106"/>
      <c r="Q97" s="106"/>
      <c r="R97" s="106"/>
      <c r="S97" s="106"/>
      <c r="T97" s="106"/>
      <c r="U97" s="106"/>
    </row>
    <row r="98" spans="1:21" x14ac:dyDescent="0.3">
      <c r="A98" s="107"/>
      <c r="B98" s="106"/>
      <c r="C98" s="106"/>
      <c r="D98" s="106"/>
      <c r="E98" s="106"/>
      <c r="F98" s="106"/>
      <c r="G98" s="106"/>
      <c r="H98" s="106"/>
      <c r="I98" s="106"/>
      <c r="J98" s="106"/>
      <c r="K98" s="106"/>
      <c r="L98" s="106"/>
      <c r="M98" s="106"/>
      <c r="N98" s="106"/>
      <c r="O98" s="106"/>
      <c r="P98" s="106"/>
      <c r="Q98" s="106"/>
      <c r="R98" s="106"/>
      <c r="S98" s="106"/>
      <c r="T98" s="106"/>
      <c r="U98" s="106"/>
    </row>
    <row r="99" spans="1:21" x14ac:dyDescent="0.3">
      <c r="A99" s="107"/>
      <c r="B99" s="106"/>
      <c r="C99" s="106"/>
      <c r="D99" s="106"/>
      <c r="E99" s="106"/>
      <c r="F99" s="106"/>
      <c r="G99" s="106"/>
      <c r="H99" s="106"/>
      <c r="I99" s="106"/>
      <c r="J99" s="106"/>
      <c r="K99" s="106"/>
      <c r="L99" s="106"/>
      <c r="M99" s="106"/>
      <c r="N99" s="106"/>
      <c r="O99" s="106"/>
      <c r="P99" s="106"/>
      <c r="Q99" s="106"/>
      <c r="R99" s="106"/>
      <c r="S99" s="106"/>
      <c r="T99" s="106"/>
      <c r="U99" s="106"/>
    </row>
    <row r="100" spans="1:21" x14ac:dyDescent="0.3">
      <c r="A100" s="107"/>
      <c r="B100" s="106"/>
      <c r="C100" s="106"/>
      <c r="D100" s="106"/>
      <c r="E100" s="106"/>
      <c r="F100" s="106"/>
      <c r="G100" s="106"/>
      <c r="H100" s="106"/>
      <c r="I100" s="106"/>
      <c r="J100" s="106"/>
      <c r="K100" s="106"/>
      <c r="L100" s="106"/>
      <c r="M100" s="106"/>
      <c r="N100" s="106"/>
      <c r="O100" s="106"/>
      <c r="P100" s="106"/>
      <c r="Q100" s="106"/>
      <c r="R100" s="106"/>
      <c r="S100" s="106"/>
      <c r="T100" s="106"/>
      <c r="U100" s="106"/>
    </row>
    <row r="101" spans="1:21" x14ac:dyDescent="0.3">
      <c r="A101" s="107"/>
      <c r="B101" s="106"/>
      <c r="C101" s="106"/>
      <c r="D101" s="106"/>
      <c r="E101" s="106"/>
      <c r="F101" s="106"/>
      <c r="G101" s="106"/>
      <c r="H101" s="106"/>
      <c r="I101" s="106"/>
      <c r="J101" s="106"/>
      <c r="K101" s="106"/>
      <c r="L101" s="106"/>
      <c r="M101" s="106"/>
      <c r="N101" s="106"/>
      <c r="O101" s="106"/>
      <c r="P101" s="106"/>
      <c r="Q101" s="106"/>
      <c r="R101" s="106"/>
      <c r="S101" s="106"/>
      <c r="T101" s="106"/>
      <c r="U101" s="106"/>
    </row>
    <row r="102" spans="1:21" x14ac:dyDescent="0.3">
      <c r="A102" s="107"/>
      <c r="B102" s="106"/>
      <c r="C102" s="106"/>
      <c r="D102" s="106"/>
      <c r="E102" s="106"/>
      <c r="F102" s="106"/>
      <c r="G102" s="106"/>
      <c r="H102" s="106"/>
      <c r="I102" s="106"/>
      <c r="J102" s="106"/>
      <c r="K102" s="106"/>
      <c r="L102" s="106"/>
      <c r="M102" s="106"/>
      <c r="N102" s="106"/>
      <c r="O102" s="106"/>
      <c r="P102" s="106"/>
      <c r="Q102" s="106"/>
      <c r="R102" s="106"/>
      <c r="S102" s="106"/>
      <c r="T102" s="106"/>
      <c r="U102" s="106"/>
    </row>
    <row r="103" spans="1:21" x14ac:dyDescent="0.3">
      <c r="A103" s="107"/>
      <c r="B103" s="106"/>
      <c r="C103" s="106"/>
      <c r="D103" s="106"/>
      <c r="E103" s="106"/>
      <c r="F103" s="106"/>
      <c r="G103" s="106"/>
      <c r="H103" s="106"/>
      <c r="I103" s="106"/>
      <c r="J103" s="106"/>
      <c r="K103" s="106"/>
      <c r="L103" s="106"/>
      <c r="M103" s="106"/>
      <c r="N103" s="106"/>
      <c r="O103" s="106"/>
      <c r="P103" s="106"/>
      <c r="Q103" s="106"/>
      <c r="R103" s="106"/>
      <c r="S103" s="106"/>
      <c r="T103" s="106"/>
      <c r="U103" s="106"/>
    </row>
    <row r="104" spans="1:21" x14ac:dyDescent="0.3">
      <c r="A104" s="107"/>
      <c r="B104" s="106"/>
      <c r="C104" s="106"/>
      <c r="D104" s="106"/>
      <c r="E104" s="106"/>
      <c r="F104" s="106"/>
      <c r="G104" s="106"/>
      <c r="H104" s="106"/>
      <c r="I104" s="106"/>
      <c r="J104" s="106"/>
      <c r="K104" s="106"/>
      <c r="L104" s="106"/>
      <c r="M104" s="106"/>
      <c r="N104" s="106"/>
      <c r="O104" s="106"/>
      <c r="P104" s="106"/>
      <c r="Q104" s="106"/>
      <c r="R104" s="106"/>
      <c r="S104" s="106"/>
      <c r="T104" s="106"/>
      <c r="U104" s="106"/>
    </row>
    <row r="105" spans="1:21" x14ac:dyDescent="0.3">
      <c r="A105" s="107"/>
      <c r="B105" s="106"/>
      <c r="C105" s="106"/>
      <c r="D105" s="106"/>
      <c r="E105" s="106"/>
      <c r="F105" s="106"/>
      <c r="G105" s="106"/>
      <c r="H105" s="106"/>
      <c r="I105" s="106"/>
      <c r="J105" s="106"/>
      <c r="K105" s="106"/>
      <c r="L105" s="106"/>
      <c r="M105" s="106"/>
      <c r="N105" s="106"/>
      <c r="O105" s="106"/>
      <c r="P105" s="106"/>
      <c r="Q105" s="106"/>
      <c r="R105" s="106"/>
      <c r="S105" s="106"/>
      <c r="T105" s="106"/>
      <c r="U105" s="106"/>
    </row>
    <row r="106" spans="1:21" x14ac:dyDescent="0.3">
      <c r="A106" s="107"/>
      <c r="B106" s="106"/>
      <c r="C106" s="106"/>
      <c r="D106" s="106"/>
      <c r="E106" s="106"/>
      <c r="F106" s="106"/>
      <c r="G106" s="106"/>
      <c r="H106" s="106"/>
      <c r="I106" s="106"/>
      <c r="J106" s="106"/>
      <c r="K106" s="106"/>
      <c r="L106" s="106"/>
      <c r="M106" s="106"/>
      <c r="N106" s="106"/>
      <c r="O106" s="106"/>
      <c r="P106" s="106"/>
      <c r="Q106" s="106"/>
      <c r="R106" s="106"/>
      <c r="S106" s="106"/>
      <c r="T106" s="106"/>
      <c r="U106" s="106"/>
    </row>
    <row r="107" spans="1:21" x14ac:dyDescent="0.3">
      <c r="A107" s="107"/>
      <c r="B107" s="106"/>
      <c r="C107" s="106"/>
      <c r="D107" s="106"/>
      <c r="E107" s="106"/>
      <c r="F107" s="106"/>
      <c r="G107" s="106"/>
      <c r="H107" s="106"/>
      <c r="I107" s="106"/>
      <c r="J107" s="106"/>
      <c r="K107" s="106"/>
      <c r="L107" s="106"/>
      <c r="M107" s="106"/>
      <c r="N107" s="106"/>
      <c r="O107" s="106"/>
      <c r="P107" s="106"/>
      <c r="Q107" s="106"/>
      <c r="R107" s="106"/>
      <c r="S107" s="106"/>
      <c r="T107" s="106"/>
      <c r="U107" s="106"/>
    </row>
    <row r="108" spans="1:21" x14ac:dyDescent="0.3">
      <c r="A108" s="107"/>
      <c r="B108" s="106"/>
      <c r="C108" s="106"/>
      <c r="D108" s="106"/>
      <c r="E108" s="106"/>
      <c r="F108" s="106"/>
      <c r="G108" s="106"/>
      <c r="H108" s="106"/>
      <c r="I108" s="106"/>
      <c r="J108" s="106"/>
      <c r="K108" s="106"/>
      <c r="L108" s="106"/>
      <c r="M108" s="106"/>
      <c r="N108" s="106"/>
      <c r="O108" s="106"/>
      <c r="P108" s="106"/>
      <c r="Q108" s="106"/>
      <c r="R108" s="106"/>
      <c r="S108" s="106"/>
      <c r="T108" s="106"/>
      <c r="U108" s="106"/>
    </row>
    <row r="109" spans="1:21" x14ac:dyDescent="0.3">
      <c r="A109" s="107"/>
      <c r="B109" s="106"/>
      <c r="C109" s="106"/>
      <c r="D109" s="106"/>
      <c r="E109" s="106"/>
      <c r="F109" s="106"/>
      <c r="G109" s="106"/>
      <c r="H109" s="106"/>
      <c r="I109" s="106"/>
      <c r="J109" s="106"/>
      <c r="K109" s="106"/>
      <c r="L109" s="106"/>
      <c r="M109" s="106"/>
      <c r="N109" s="106"/>
      <c r="O109" s="106"/>
      <c r="P109" s="106"/>
      <c r="Q109" s="106"/>
      <c r="R109" s="106"/>
      <c r="S109" s="106"/>
      <c r="T109" s="106"/>
      <c r="U109" s="106"/>
    </row>
    <row r="110" spans="1:21" x14ac:dyDescent="0.3">
      <c r="A110" s="107"/>
      <c r="B110" s="106"/>
      <c r="C110" s="106"/>
      <c r="D110" s="106"/>
      <c r="E110" s="106"/>
      <c r="F110" s="106"/>
      <c r="G110" s="106"/>
      <c r="H110" s="106"/>
      <c r="I110" s="106"/>
      <c r="J110" s="106"/>
      <c r="K110" s="106"/>
      <c r="L110" s="106"/>
      <c r="M110" s="106"/>
      <c r="N110" s="106"/>
      <c r="O110" s="106"/>
      <c r="P110" s="106"/>
      <c r="Q110" s="106"/>
      <c r="R110" s="106"/>
      <c r="S110" s="106"/>
      <c r="T110" s="106"/>
      <c r="U110" s="106"/>
    </row>
    <row r="111" spans="1:21" x14ac:dyDescent="0.3">
      <c r="A111" s="107"/>
      <c r="B111" s="106"/>
      <c r="C111" s="106"/>
      <c r="D111" s="106"/>
      <c r="E111" s="106"/>
      <c r="F111" s="106"/>
      <c r="G111" s="106"/>
      <c r="H111" s="106"/>
      <c r="I111" s="106"/>
      <c r="J111" s="106"/>
      <c r="K111" s="106"/>
      <c r="L111" s="106"/>
      <c r="M111" s="106"/>
      <c r="N111" s="106"/>
      <c r="O111" s="106"/>
      <c r="P111" s="106"/>
      <c r="Q111" s="106"/>
      <c r="R111" s="106"/>
      <c r="S111" s="106"/>
      <c r="T111" s="106"/>
      <c r="U111" s="106"/>
    </row>
    <row r="112" spans="1:21" x14ac:dyDescent="0.3">
      <c r="A112" s="107"/>
      <c r="B112" s="106"/>
      <c r="C112" s="106"/>
      <c r="D112" s="106"/>
      <c r="E112" s="106"/>
      <c r="F112" s="106"/>
      <c r="G112" s="106"/>
      <c r="H112" s="106"/>
      <c r="I112" s="106"/>
      <c r="J112" s="106"/>
      <c r="K112" s="106"/>
      <c r="L112" s="106"/>
      <c r="M112" s="106"/>
      <c r="N112" s="106"/>
      <c r="O112" s="106"/>
      <c r="P112" s="106"/>
      <c r="Q112" s="106"/>
      <c r="R112" s="106"/>
      <c r="S112" s="106"/>
      <c r="T112" s="106"/>
      <c r="U112" s="106"/>
    </row>
    <row r="113" spans="1:21" x14ac:dyDescent="0.3">
      <c r="A113" s="107"/>
      <c r="B113" s="106"/>
      <c r="C113" s="106"/>
      <c r="D113" s="106"/>
      <c r="E113" s="106"/>
      <c r="F113" s="106"/>
      <c r="G113" s="106"/>
      <c r="H113" s="106"/>
      <c r="I113" s="106"/>
      <c r="J113" s="106"/>
      <c r="K113" s="106"/>
      <c r="L113" s="106"/>
      <c r="M113" s="106"/>
      <c r="N113" s="106"/>
      <c r="O113" s="106"/>
      <c r="P113" s="106"/>
      <c r="Q113" s="106"/>
      <c r="R113" s="106"/>
      <c r="S113" s="106"/>
      <c r="T113" s="106"/>
      <c r="U113" s="106"/>
    </row>
    <row r="114" spans="1:21" x14ac:dyDescent="0.3">
      <c r="A114" s="107"/>
      <c r="B114" s="106"/>
      <c r="C114" s="106"/>
      <c r="D114" s="106"/>
      <c r="E114" s="106"/>
      <c r="F114" s="106"/>
      <c r="G114" s="106"/>
      <c r="H114" s="106"/>
      <c r="I114" s="106"/>
      <c r="J114" s="106"/>
      <c r="K114" s="106"/>
      <c r="L114" s="106"/>
      <c r="M114" s="106"/>
      <c r="N114" s="106"/>
      <c r="O114" s="106"/>
      <c r="P114" s="106"/>
      <c r="Q114" s="106"/>
      <c r="R114" s="106"/>
      <c r="S114" s="106"/>
      <c r="T114" s="106"/>
      <c r="U114" s="106"/>
    </row>
    <row r="115" spans="1:21" x14ac:dyDescent="0.3">
      <c r="A115" s="107"/>
      <c r="B115" s="106"/>
      <c r="C115" s="106"/>
      <c r="D115" s="106"/>
      <c r="E115" s="106"/>
      <c r="F115" s="106"/>
      <c r="G115" s="106"/>
      <c r="H115" s="106"/>
      <c r="I115" s="106"/>
      <c r="J115" s="106"/>
      <c r="K115" s="106"/>
      <c r="L115" s="106"/>
      <c r="M115" s="106"/>
      <c r="N115" s="106"/>
      <c r="O115" s="106"/>
      <c r="P115" s="106"/>
      <c r="Q115" s="106"/>
      <c r="R115" s="106"/>
      <c r="S115" s="106"/>
      <c r="T115" s="106"/>
      <c r="U115" s="106"/>
    </row>
    <row r="116" spans="1:21" x14ac:dyDescent="0.3">
      <c r="A116" s="107"/>
      <c r="B116" s="106"/>
      <c r="C116" s="106"/>
      <c r="D116" s="106"/>
      <c r="E116" s="106"/>
      <c r="F116" s="106"/>
      <c r="G116" s="106"/>
      <c r="H116" s="106"/>
      <c r="I116" s="106"/>
      <c r="J116" s="106"/>
      <c r="K116" s="106"/>
      <c r="L116" s="106"/>
      <c r="M116" s="106"/>
      <c r="N116" s="106"/>
      <c r="O116" s="106"/>
      <c r="P116" s="106"/>
      <c r="Q116" s="106"/>
      <c r="R116" s="106"/>
      <c r="S116" s="106"/>
      <c r="T116" s="106"/>
      <c r="U116" s="106"/>
    </row>
    <row r="117" spans="1:21" x14ac:dyDescent="0.3">
      <c r="A117" s="107"/>
      <c r="B117" s="106"/>
      <c r="C117" s="106"/>
      <c r="D117" s="106"/>
      <c r="E117" s="106"/>
      <c r="F117" s="106"/>
      <c r="G117" s="106"/>
      <c r="H117" s="106"/>
      <c r="I117" s="106"/>
      <c r="J117" s="106"/>
      <c r="K117" s="106"/>
      <c r="L117" s="106"/>
      <c r="M117" s="106"/>
      <c r="N117" s="106"/>
      <c r="O117" s="106"/>
      <c r="P117" s="106"/>
      <c r="Q117" s="106"/>
      <c r="R117" s="106"/>
      <c r="S117" s="106"/>
      <c r="T117" s="106"/>
      <c r="U117" s="106"/>
    </row>
    <row r="118" spans="1:21" x14ac:dyDescent="0.3">
      <c r="A118" s="107"/>
      <c r="B118" s="106"/>
      <c r="C118" s="106"/>
      <c r="D118" s="106"/>
      <c r="E118" s="106"/>
      <c r="F118" s="106"/>
      <c r="G118" s="106"/>
      <c r="H118" s="106"/>
      <c r="I118" s="106"/>
      <c r="J118" s="106"/>
      <c r="K118" s="106"/>
      <c r="L118" s="106"/>
      <c r="M118" s="106"/>
      <c r="N118" s="106"/>
      <c r="O118" s="106"/>
      <c r="P118" s="106"/>
      <c r="Q118" s="106"/>
      <c r="R118" s="106"/>
      <c r="S118" s="106"/>
      <c r="T118" s="106"/>
      <c r="U118" s="106"/>
    </row>
    <row r="119" spans="1:21" x14ac:dyDescent="0.3">
      <c r="A119" s="107"/>
      <c r="B119" s="106"/>
      <c r="C119" s="106"/>
      <c r="D119" s="106"/>
      <c r="E119" s="106"/>
      <c r="F119" s="106"/>
      <c r="G119" s="106"/>
      <c r="H119" s="106"/>
      <c r="I119" s="106"/>
      <c r="J119" s="106"/>
      <c r="K119" s="106"/>
      <c r="L119" s="106"/>
      <c r="M119" s="106"/>
      <c r="N119" s="106"/>
      <c r="O119" s="106"/>
      <c r="P119" s="106"/>
      <c r="Q119" s="106"/>
      <c r="R119" s="106"/>
      <c r="S119" s="106"/>
      <c r="T119" s="106"/>
      <c r="U119" s="106"/>
    </row>
    <row r="120" spans="1:21" x14ac:dyDescent="0.3">
      <c r="A120" s="107"/>
      <c r="B120" s="106"/>
      <c r="C120" s="106"/>
      <c r="D120" s="106"/>
      <c r="E120" s="106"/>
      <c r="F120" s="106"/>
      <c r="G120" s="106"/>
      <c r="H120" s="106"/>
      <c r="I120" s="106"/>
      <c r="J120" s="106"/>
      <c r="K120" s="106"/>
      <c r="L120" s="106"/>
      <c r="M120" s="106"/>
      <c r="N120" s="106"/>
      <c r="O120" s="106"/>
      <c r="P120" s="106"/>
      <c r="Q120" s="106"/>
      <c r="R120" s="106"/>
      <c r="S120" s="106"/>
      <c r="T120" s="106"/>
      <c r="U120" s="106"/>
    </row>
    <row r="121" spans="1:21" x14ac:dyDescent="0.3">
      <c r="A121" s="107"/>
      <c r="B121" s="106"/>
      <c r="C121" s="106"/>
      <c r="D121" s="106"/>
      <c r="E121" s="106"/>
      <c r="F121" s="106"/>
      <c r="G121" s="106"/>
      <c r="H121" s="106"/>
      <c r="I121" s="106"/>
      <c r="J121" s="106"/>
      <c r="K121" s="106"/>
      <c r="L121" s="106"/>
      <c r="M121" s="106"/>
      <c r="N121" s="106"/>
      <c r="O121" s="106"/>
      <c r="P121" s="106"/>
      <c r="Q121" s="106"/>
      <c r="R121" s="106"/>
      <c r="S121" s="106"/>
      <c r="T121" s="106"/>
      <c r="U121" s="106"/>
    </row>
    <row r="122" spans="1:21" x14ac:dyDescent="0.3">
      <c r="A122" s="107"/>
      <c r="B122" s="106"/>
      <c r="C122" s="106"/>
      <c r="D122" s="106"/>
      <c r="E122" s="106"/>
      <c r="F122" s="106"/>
      <c r="G122" s="106"/>
      <c r="H122" s="106"/>
      <c r="I122" s="106"/>
      <c r="J122" s="106"/>
      <c r="K122" s="106"/>
      <c r="L122" s="106"/>
      <c r="M122" s="106"/>
      <c r="N122" s="106"/>
      <c r="O122" s="106"/>
      <c r="P122" s="106"/>
      <c r="Q122" s="106"/>
      <c r="R122" s="106"/>
      <c r="S122" s="106"/>
      <c r="T122" s="106"/>
      <c r="U122" s="106"/>
    </row>
    <row r="123" spans="1:21" x14ac:dyDescent="0.3">
      <c r="A123" s="107"/>
      <c r="B123" s="106"/>
      <c r="C123" s="106"/>
      <c r="D123" s="106"/>
      <c r="E123" s="106"/>
      <c r="F123" s="106"/>
      <c r="G123" s="106"/>
      <c r="H123" s="106"/>
      <c r="I123" s="106"/>
      <c r="J123" s="106"/>
      <c r="K123" s="106"/>
      <c r="L123" s="106"/>
      <c r="M123" s="106"/>
      <c r="N123" s="106"/>
      <c r="O123" s="106"/>
      <c r="P123" s="106"/>
      <c r="Q123" s="106"/>
      <c r="R123" s="106"/>
      <c r="S123" s="106"/>
      <c r="T123" s="106"/>
      <c r="U123" s="106"/>
    </row>
    <row r="124" spans="1:21" x14ac:dyDescent="0.3">
      <c r="A124" s="107"/>
      <c r="B124" s="106"/>
      <c r="C124" s="106"/>
      <c r="D124" s="106"/>
      <c r="E124" s="106"/>
      <c r="F124" s="106"/>
      <c r="G124" s="106"/>
      <c r="H124" s="106"/>
      <c r="I124" s="106"/>
      <c r="J124" s="106"/>
      <c r="K124" s="106"/>
      <c r="L124" s="106"/>
      <c r="M124" s="106"/>
      <c r="N124" s="106"/>
      <c r="O124" s="106"/>
      <c r="P124" s="106"/>
      <c r="Q124" s="106"/>
      <c r="R124" s="106"/>
      <c r="S124" s="106"/>
      <c r="T124" s="106"/>
      <c r="U124" s="106"/>
    </row>
    <row r="125" spans="1:21" x14ac:dyDescent="0.3">
      <c r="A125" s="107"/>
      <c r="B125" s="106"/>
      <c r="C125" s="106"/>
      <c r="D125" s="106"/>
      <c r="E125" s="106"/>
      <c r="F125" s="106"/>
      <c r="G125" s="106"/>
      <c r="H125" s="106"/>
      <c r="I125" s="106"/>
      <c r="J125" s="106"/>
      <c r="K125" s="106"/>
      <c r="L125" s="106"/>
      <c r="M125" s="106"/>
      <c r="N125" s="106"/>
      <c r="O125" s="106"/>
      <c r="P125" s="106"/>
      <c r="Q125" s="106"/>
      <c r="R125" s="106"/>
      <c r="S125" s="106"/>
      <c r="T125" s="106"/>
      <c r="U125" s="106"/>
    </row>
    <row r="126" spans="1:21" x14ac:dyDescent="0.3">
      <c r="A126" s="107"/>
      <c r="B126" s="106"/>
      <c r="C126" s="106"/>
      <c r="D126" s="106"/>
      <c r="E126" s="106"/>
      <c r="F126" s="106"/>
      <c r="G126" s="106"/>
      <c r="H126" s="106"/>
      <c r="I126" s="106"/>
      <c r="J126" s="106"/>
      <c r="K126" s="106"/>
      <c r="L126" s="106"/>
      <c r="M126" s="106"/>
      <c r="N126" s="106"/>
      <c r="O126" s="106"/>
      <c r="P126" s="106"/>
      <c r="Q126" s="106"/>
      <c r="R126" s="106"/>
      <c r="S126" s="106"/>
      <c r="T126" s="106"/>
      <c r="U126" s="106"/>
    </row>
    <row r="127" spans="1:21" x14ac:dyDescent="0.3">
      <c r="A127" s="107"/>
      <c r="B127" s="106"/>
      <c r="C127" s="106"/>
      <c r="D127" s="106"/>
      <c r="E127" s="106"/>
      <c r="F127" s="106"/>
      <c r="G127" s="106"/>
      <c r="H127" s="106"/>
      <c r="I127" s="106"/>
      <c r="J127" s="106"/>
      <c r="K127" s="106"/>
      <c r="L127" s="106"/>
      <c r="M127" s="106"/>
      <c r="N127" s="106"/>
      <c r="O127" s="106"/>
      <c r="P127" s="106"/>
      <c r="Q127" s="106"/>
      <c r="R127" s="106"/>
      <c r="S127" s="106"/>
      <c r="T127" s="106"/>
      <c r="U127" s="106"/>
    </row>
    <row r="128" spans="1:21" x14ac:dyDescent="0.3">
      <c r="A128" s="107"/>
      <c r="B128" s="106"/>
      <c r="C128" s="106"/>
      <c r="D128" s="106"/>
      <c r="E128" s="106"/>
      <c r="F128" s="106"/>
      <c r="G128" s="106"/>
      <c r="H128" s="106"/>
      <c r="I128" s="106"/>
      <c r="J128" s="106"/>
      <c r="K128" s="106"/>
      <c r="L128" s="106"/>
      <c r="M128" s="106"/>
      <c r="N128" s="106"/>
      <c r="O128" s="106"/>
      <c r="P128" s="106"/>
      <c r="Q128" s="106"/>
      <c r="R128" s="106"/>
      <c r="S128" s="106"/>
      <c r="T128" s="106"/>
      <c r="U128" s="106"/>
    </row>
    <row r="129" spans="1:21" x14ac:dyDescent="0.3">
      <c r="A129" s="107"/>
      <c r="B129" s="106"/>
      <c r="C129" s="106"/>
      <c r="D129" s="106"/>
      <c r="E129" s="106"/>
      <c r="F129" s="106"/>
      <c r="G129" s="106"/>
      <c r="H129" s="106"/>
      <c r="I129" s="106"/>
      <c r="J129" s="106"/>
      <c r="K129" s="106"/>
      <c r="L129" s="106"/>
      <c r="M129" s="106"/>
      <c r="N129" s="106"/>
      <c r="O129" s="106"/>
      <c r="P129" s="106"/>
      <c r="Q129" s="106"/>
      <c r="R129" s="106"/>
      <c r="S129" s="106"/>
      <c r="T129" s="106"/>
      <c r="U129" s="106"/>
    </row>
    <row r="130" spans="1:21" x14ac:dyDescent="0.3">
      <c r="A130" s="107"/>
      <c r="B130" s="106"/>
      <c r="C130" s="106"/>
      <c r="D130" s="106"/>
      <c r="E130" s="106"/>
      <c r="F130" s="106"/>
      <c r="G130" s="106"/>
      <c r="H130" s="106"/>
      <c r="I130" s="106"/>
      <c r="J130" s="106"/>
      <c r="K130" s="106"/>
      <c r="L130" s="106"/>
      <c r="M130" s="106"/>
      <c r="N130" s="106"/>
      <c r="O130" s="106"/>
      <c r="P130" s="106"/>
      <c r="Q130" s="106"/>
      <c r="R130" s="106"/>
      <c r="S130" s="106"/>
      <c r="T130" s="106"/>
      <c r="U130" s="106"/>
    </row>
    <row r="131" spans="1:21" x14ac:dyDescent="0.3">
      <c r="A131" s="107"/>
      <c r="B131" s="106"/>
      <c r="C131" s="106"/>
      <c r="D131" s="106"/>
      <c r="E131" s="106"/>
      <c r="F131" s="106"/>
      <c r="G131" s="106"/>
      <c r="H131" s="106"/>
      <c r="I131" s="106"/>
      <c r="J131" s="106"/>
      <c r="K131" s="106"/>
      <c r="L131" s="106"/>
      <c r="M131" s="106"/>
      <c r="N131" s="106"/>
      <c r="O131" s="106"/>
      <c r="P131" s="106"/>
      <c r="Q131" s="106"/>
      <c r="R131" s="106"/>
      <c r="S131" s="106"/>
      <c r="T131" s="106"/>
      <c r="U131" s="106"/>
    </row>
    <row r="132" spans="1:21" x14ac:dyDescent="0.3">
      <c r="A132" s="107"/>
      <c r="B132" s="106"/>
      <c r="C132" s="106"/>
      <c r="D132" s="106"/>
      <c r="E132" s="106"/>
      <c r="F132" s="106"/>
      <c r="G132" s="106"/>
      <c r="H132" s="106"/>
      <c r="I132" s="106"/>
      <c r="J132" s="106"/>
      <c r="K132" s="106"/>
      <c r="L132" s="106"/>
      <c r="M132" s="106"/>
      <c r="N132" s="106"/>
      <c r="O132" s="106"/>
      <c r="P132" s="106"/>
      <c r="Q132" s="106"/>
      <c r="R132" s="106"/>
      <c r="S132" s="106"/>
      <c r="T132" s="106"/>
      <c r="U132" s="106"/>
    </row>
    <row r="133" spans="1:21" x14ac:dyDescent="0.3">
      <c r="A133" s="107"/>
      <c r="B133" s="106"/>
      <c r="C133" s="106"/>
      <c r="D133" s="106"/>
      <c r="E133" s="106"/>
      <c r="F133" s="106"/>
      <c r="G133" s="106"/>
      <c r="H133" s="106"/>
      <c r="I133" s="106"/>
      <c r="J133" s="106"/>
      <c r="K133" s="106"/>
      <c r="L133" s="106"/>
      <c r="M133" s="106"/>
      <c r="N133" s="106"/>
      <c r="O133" s="106"/>
      <c r="P133" s="106"/>
      <c r="Q133" s="106"/>
      <c r="R133" s="106"/>
      <c r="S133" s="106"/>
      <c r="T133" s="106"/>
      <c r="U133" s="106"/>
    </row>
    <row r="134" spans="1:21" x14ac:dyDescent="0.3">
      <c r="A134" s="107"/>
      <c r="B134" s="106"/>
      <c r="C134" s="106"/>
      <c r="D134" s="106"/>
      <c r="E134" s="106"/>
      <c r="F134" s="106"/>
      <c r="G134" s="106"/>
      <c r="H134" s="106"/>
      <c r="I134" s="106"/>
      <c r="J134" s="106"/>
      <c r="K134" s="106"/>
      <c r="L134" s="106"/>
      <c r="M134" s="106"/>
      <c r="N134" s="106"/>
      <c r="O134" s="106"/>
      <c r="P134" s="106"/>
      <c r="Q134" s="106"/>
      <c r="R134" s="106"/>
      <c r="S134" s="106"/>
      <c r="T134" s="106"/>
      <c r="U134" s="106"/>
    </row>
    <row r="135" spans="1:21" x14ac:dyDescent="0.3">
      <c r="A135" s="107"/>
      <c r="B135" s="106"/>
      <c r="C135" s="106"/>
      <c r="D135" s="106"/>
      <c r="E135" s="106"/>
      <c r="F135" s="106"/>
      <c r="G135" s="106"/>
      <c r="H135" s="106"/>
      <c r="I135" s="106"/>
      <c r="J135" s="106"/>
      <c r="K135" s="106"/>
      <c r="L135" s="106"/>
      <c r="M135" s="106"/>
      <c r="N135" s="106"/>
      <c r="O135" s="106"/>
      <c r="P135" s="106"/>
      <c r="Q135" s="106"/>
      <c r="R135" s="106"/>
      <c r="S135" s="106"/>
      <c r="T135" s="106"/>
      <c r="U135" s="106"/>
    </row>
    <row r="136" spans="1:21" x14ac:dyDescent="0.3">
      <c r="A136" s="107"/>
      <c r="B136" s="106"/>
      <c r="C136" s="106"/>
      <c r="D136" s="106"/>
      <c r="E136" s="106"/>
      <c r="F136" s="106"/>
      <c r="G136" s="106"/>
      <c r="H136" s="106"/>
      <c r="I136" s="106"/>
      <c r="J136" s="106"/>
      <c r="K136" s="106"/>
      <c r="L136" s="106"/>
      <c r="M136" s="106"/>
      <c r="N136" s="106"/>
      <c r="O136" s="106"/>
      <c r="P136" s="106"/>
      <c r="Q136" s="106"/>
      <c r="R136" s="106"/>
      <c r="S136" s="106"/>
      <c r="T136" s="106"/>
      <c r="U136" s="106"/>
    </row>
    <row r="137" spans="1:21" x14ac:dyDescent="0.3">
      <c r="A137" s="107"/>
      <c r="B137" s="106"/>
      <c r="C137" s="106"/>
      <c r="D137" s="106"/>
      <c r="E137" s="106"/>
      <c r="F137" s="106"/>
      <c r="G137" s="106"/>
      <c r="H137" s="106"/>
      <c r="I137" s="106"/>
      <c r="J137" s="106"/>
      <c r="K137" s="106"/>
      <c r="L137" s="106"/>
      <c r="M137" s="106"/>
      <c r="N137" s="106"/>
      <c r="O137" s="106"/>
      <c r="P137" s="106"/>
      <c r="Q137" s="106"/>
      <c r="R137" s="106"/>
      <c r="S137" s="106"/>
      <c r="T137" s="106"/>
      <c r="U137" s="106"/>
    </row>
    <row r="138" spans="1:21" x14ac:dyDescent="0.3">
      <c r="A138" s="107"/>
      <c r="B138" s="106"/>
      <c r="C138" s="106"/>
      <c r="D138" s="106"/>
      <c r="E138" s="106"/>
      <c r="F138" s="106"/>
      <c r="G138" s="106"/>
      <c r="H138" s="106"/>
      <c r="I138" s="106"/>
      <c r="J138" s="106"/>
      <c r="K138" s="106"/>
      <c r="L138" s="106"/>
      <c r="M138" s="106"/>
      <c r="N138" s="106"/>
      <c r="O138" s="106"/>
      <c r="P138" s="106"/>
      <c r="Q138" s="106"/>
      <c r="R138" s="106"/>
      <c r="S138" s="106"/>
      <c r="T138" s="106"/>
      <c r="U138" s="106"/>
    </row>
  </sheetData>
  <sheetProtection sheet="1" objects="1" scenarios="1"/>
  <mergeCells count="21">
    <mergeCell ref="U1:U2"/>
    <mergeCell ref="V1:V2"/>
    <mergeCell ref="J2:K2"/>
    <mergeCell ref="M1:M2"/>
    <mergeCell ref="N1:N2"/>
    <mergeCell ref="O1:O2"/>
    <mergeCell ref="P1:P2"/>
    <mergeCell ref="Q1:Q2"/>
    <mergeCell ref="S1:S2"/>
    <mergeCell ref="L1:L2"/>
    <mergeCell ref="R1:R2"/>
    <mergeCell ref="F1:F2"/>
    <mergeCell ref="G1:G2"/>
    <mergeCell ref="H1:H2"/>
    <mergeCell ref="I1:I2"/>
    <mergeCell ref="T1:T2"/>
    <mergeCell ref="D1:D2"/>
    <mergeCell ref="A1:A2"/>
    <mergeCell ref="B1:B2"/>
    <mergeCell ref="C1:C2"/>
    <mergeCell ref="E1:E2"/>
  </mergeCells>
  <conditionalFormatting sqref="N3:N72">
    <cfRule type="expression" dxfId="6" priority="14">
      <formula>O3="لا"</formula>
    </cfRule>
  </conditionalFormatting>
  <conditionalFormatting sqref="R3:R72">
    <cfRule type="expression" dxfId="5" priority="6">
      <formula>S3="عامة"</formula>
    </cfRule>
  </conditionalFormatting>
  <dataValidations disablePrompts="1" count="1">
    <dataValidation type="list" allowBlank="1" showInputMessage="1" showErrorMessage="1" sqref="R3:R72" xr:uid="{A8EAC500-C344-4EE0-B574-9EEB69D4B04A}">
      <formula1>INDIRECT(S3)</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2" id="{C6E0BABF-768C-4383-88A0-9647D90AA926}">
            <xm:f>AND('البيانات الرئيسية'!$A$2=البيانات!$I$26, $B3&gt;25000)</xm:f>
            <x14:dxf>
              <fill>
                <patternFill>
                  <bgColor theme="5"/>
                </patternFill>
              </fill>
            </x14:dxf>
          </x14:cfRule>
          <x14:cfRule type="expression" priority="13" id="{0BCC4A2B-B44C-4995-8BF4-D2633D5DF338}">
            <xm:f>AND('البيانات الرئيسية'!$A$2=البيانات!$I$27, $B3&gt;50000)</xm:f>
            <x14:dxf>
              <fill>
                <patternFill>
                  <bgColor rgb="FFFF0000"/>
                </patternFill>
              </fill>
            </x14:dxf>
          </x14:cfRule>
          <xm:sqref>B3:B72</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58DE699B-BFB5-455E-9727-D051094CE0A6}">
          <x14:formula1>
            <xm:f>البيانات!$M$16:$O$16</xm:f>
          </x14:formula1>
          <xm:sqref>S3:S72</xm:sqref>
        </x14:dataValidation>
        <x14:dataValidation type="list" allowBlank="1" showInputMessage="1" showErrorMessage="1" xr:uid="{C0D95BE4-E087-4FA2-B827-87C9683003BC}">
          <x14:formula1>
            <xm:f>البيانات!$F$15:$F$16</xm:f>
          </x14:formula1>
          <xm:sqref>O3:P72 M3:M72</xm:sqref>
        </x14:dataValidation>
        <x14:dataValidation type="list" allowBlank="1" showInputMessage="1" showErrorMessage="1" xr:uid="{D7AE0AE8-4304-48C9-951F-C4E04A39677C}">
          <x14:formula1>
            <xm:f>البيانات!$E$35:$E$38</xm:f>
          </x14:formula1>
          <xm:sqref>F3:F72</xm:sqref>
        </x14:dataValidation>
        <x14:dataValidation type="list" allowBlank="1" showInputMessage="1" showErrorMessage="1" xr:uid="{428C05D2-5F81-49C7-A691-89997A2684D0}">
          <x14:formula1>
            <xm:f>البيانات!$E$42:$E$45</xm:f>
          </x14:formula1>
          <xm:sqref>D3:D72</xm:sqref>
        </x14:dataValidation>
        <x14:dataValidation type="list" allowBlank="1" showInputMessage="1" showErrorMessage="1" xr:uid="{6D5ADA91-9A41-442F-B7BE-64D4220E0301}">
          <x14:formula1>
            <xm:f>البيانات!$H$15:$H$20</xm:f>
          </x14:formula1>
          <xm:sqref>G3:G72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7BEF-7DFA-47FC-B751-2044C665E527}">
  <sheetPr codeName="Sheet6">
    <tabColor theme="4" tint="0.79998168889431442"/>
  </sheetPr>
  <dimension ref="A1:B34"/>
  <sheetViews>
    <sheetView workbookViewId="0">
      <selection activeCell="B28" sqref="B28"/>
    </sheetView>
  </sheetViews>
  <sheetFormatPr defaultRowHeight="17.25" x14ac:dyDescent="0.25"/>
  <cols>
    <col min="1" max="1" width="91.42578125" style="28" bestFit="1" customWidth="1"/>
    <col min="2" max="2" width="19.42578125" style="28" bestFit="1" customWidth="1"/>
    <col min="3" max="16384" width="9.140625" style="28"/>
  </cols>
  <sheetData>
    <row r="1" spans="1:2" x14ac:dyDescent="0.25">
      <c r="A1" s="48" t="s">
        <v>1</v>
      </c>
      <c r="B1" s="49">
        <f>SUM('المزايدات الداخلية'!B3:B72)</f>
        <v>0</v>
      </c>
    </row>
    <row r="2" spans="1:2" x14ac:dyDescent="0.25">
      <c r="A2" s="50" t="s">
        <v>5</v>
      </c>
      <c r="B2" s="51" cm="1">
        <f t="array" ref="B2">SUM(SUMIFS('المزايدات الداخلية'!B3:B72,'المزايدات الداخلية'!G3:G72,{"متناهية الصغر","صغيرة","متوسطة"}))</f>
        <v>0</v>
      </c>
    </row>
    <row r="3" spans="1:2" x14ac:dyDescent="0.25">
      <c r="A3" s="50" t="s">
        <v>10</v>
      </c>
      <c r="B3" s="51" cm="1">
        <f t="array" ref="B3">SUM(SUMIFS('المزايدات الداخلية'!B3:B72,'المزايدات الداخلية'!G3:G72,{"متناهية الصغر"}))</f>
        <v>0</v>
      </c>
    </row>
    <row r="4" spans="1:2" x14ac:dyDescent="0.25">
      <c r="A4" s="50" t="s">
        <v>11</v>
      </c>
      <c r="B4" s="51" cm="1">
        <f t="array" ref="B4">SUM(SUMIFS('المزايدات الداخلية'!B3:B72,'المزايدات الداخلية'!G3:G72,{"صغيرة"}))</f>
        <v>0</v>
      </c>
    </row>
    <row r="5" spans="1:2" ht="18" thickBot="1" x14ac:dyDescent="0.3">
      <c r="A5" s="52" t="s">
        <v>12</v>
      </c>
      <c r="B5" s="53" cm="1">
        <f t="array" ref="B5">SUM(SUMIFS('المزايدات الداخلية'!B3:B72,'المزايدات الداخلية'!G3:G72,{"متوسطة"}))</f>
        <v>0</v>
      </c>
    </row>
    <row r="6" spans="1:2" x14ac:dyDescent="0.25">
      <c r="A6" s="48" t="s">
        <v>9</v>
      </c>
      <c r="B6" s="54" t="e">
        <f>B2/B1</f>
        <v>#DIV/0!</v>
      </c>
    </row>
    <row r="7" spans="1:2" x14ac:dyDescent="0.25">
      <c r="A7" s="50" t="s">
        <v>6</v>
      </c>
      <c r="B7" s="55" t="e">
        <f>B3/B1</f>
        <v>#DIV/0!</v>
      </c>
    </row>
    <row r="8" spans="1:2" x14ac:dyDescent="0.25">
      <c r="A8" s="50" t="s">
        <v>7</v>
      </c>
      <c r="B8" s="55" t="e">
        <f>B4/B1</f>
        <v>#DIV/0!</v>
      </c>
    </row>
    <row r="9" spans="1:2" ht="18" thickBot="1" x14ac:dyDescent="0.3">
      <c r="A9" s="52" t="s">
        <v>8</v>
      </c>
      <c r="B9" s="56" t="e">
        <f>B5/B1</f>
        <v>#DIV/0!</v>
      </c>
    </row>
    <row r="10" spans="1:2" x14ac:dyDescent="0.25">
      <c r="A10" s="48" t="s">
        <v>125</v>
      </c>
      <c r="B10" s="57" cm="1">
        <f t="array" ref="B10">SUM(COUNTIFS('المزايدات الداخلية'!G3:G72,{"متناهية الصغر","صغيرة","متوسطة"}))</f>
        <v>0</v>
      </c>
    </row>
    <row r="11" spans="1:2" x14ac:dyDescent="0.25">
      <c r="A11" s="50" t="s">
        <v>127</v>
      </c>
      <c r="B11" s="58" cm="1">
        <f t="array" ref="B11">SUM(COUNTIFS('المزايدات الداخلية'!G3:G72,{"متناهية الصغر"}))</f>
        <v>0</v>
      </c>
    </row>
    <row r="12" spans="1:2" x14ac:dyDescent="0.25">
      <c r="A12" s="50" t="s">
        <v>126</v>
      </c>
      <c r="B12" s="58" cm="1">
        <f t="array" ref="B12">SUM(COUNTIFS('المزايدات الداخلية'!G3:G72,{"صغيرة"}))</f>
        <v>0</v>
      </c>
    </row>
    <row r="13" spans="1:2" ht="18" thickBot="1" x14ac:dyDescent="0.3">
      <c r="A13" s="52" t="s">
        <v>128</v>
      </c>
      <c r="B13" s="59" cm="1">
        <f t="array" ref="B13">SUM(COUNTIFS('المزايدات الداخلية'!G3:G72,{"متوسطة"}))</f>
        <v>0</v>
      </c>
    </row>
    <row r="14" spans="1:2" x14ac:dyDescent="0.25">
      <c r="A14" s="48" t="s">
        <v>159</v>
      </c>
      <c r="B14" s="54" t="e" cm="1">
        <f t="array" ref="B14">(SUM(COUNTIFS('المزايدات الداخلية'!S3:S72,{"عامة "})))/COUNT('المزايدات الداخلية'!B3:B72)</f>
        <v>#DIV/0!</v>
      </c>
    </row>
    <row r="15" spans="1:2" x14ac:dyDescent="0.25">
      <c r="A15" s="50" t="s">
        <v>160</v>
      </c>
      <c r="B15" s="55" t="e" cm="1">
        <f t="array" ref="B15">SUM(COUNTIFS('المزايدات الداخلية'!$G$3:$G$72,"متناهية الصغر",'المزايدات الداخلية'!$S$3:$S$72,{"عامة "}))/(SUM(COUNTIFS('المزايدات الداخلية'!S3:S72,{"عامة "})))</f>
        <v>#DIV/0!</v>
      </c>
    </row>
    <row r="16" spans="1:2" x14ac:dyDescent="0.25">
      <c r="A16" s="50" t="s">
        <v>161</v>
      </c>
      <c r="B16" s="55" t="e" cm="1">
        <f t="array" ref="B16">SUM(COUNTIFS('المزايدات الداخلية'!$G$3:$G$72,"صغيرة",'المزايدات الداخلية'!$S$3:$S$72,{"عامة "}))/(SUM(COUNTIFS('المزايدات الداخلية'!S3:S72,{"عامة "})))</f>
        <v>#DIV/0!</v>
      </c>
    </row>
    <row r="17" spans="1:2" ht="18" thickBot="1" x14ac:dyDescent="0.3">
      <c r="A17" s="52" t="s">
        <v>162</v>
      </c>
      <c r="B17" s="56" t="e" cm="1">
        <f t="array" ref="B17">SUM(COUNTIFS('المزايدات الداخلية'!$G$3:$G$72,"متوسطة",'المزايدات الداخلية'!$S$3:$S$72,{"عامة "}))/(SUM(COUNTIFS('المزايدات الداخلية'!S3:S72,{"عامة "})))</f>
        <v>#DIV/0!</v>
      </c>
    </row>
    <row r="18" spans="1:2" x14ac:dyDescent="0.25">
      <c r="A18" s="48" t="s">
        <v>163</v>
      </c>
      <c r="B18" s="54" t="e" cm="1">
        <f t="array" ref="B18">(SUM(COUNTIFS('المزايدات الداخلية'!S3:S72,{"محدودة"})))/COUNT('المزايدات الداخلية'!B3:B72)</f>
        <v>#DIV/0!</v>
      </c>
    </row>
    <row r="19" spans="1:2" x14ac:dyDescent="0.25">
      <c r="A19" s="50" t="s">
        <v>164</v>
      </c>
      <c r="B19" s="55" t="e" cm="1">
        <f t="array" ref="B19">SUM(COUNTIFS('المزايدات الداخلية'!$G$3:$G$72,"متناهية الصغر",'المزايدات الداخلية'!$S$3:$S$72,{"محدودة"}))/(SUM(COUNTIFS('المزايدات الداخلية'!S3:S72,{"محدودة"})))</f>
        <v>#DIV/0!</v>
      </c>
    </row>
    <row r="20" spans="1:2" x14ac:dyDescent="0.25">
      <c r="A20" s="50" t="s">
        <v>165</v>
      </c>
      <c r="B20" s="55" t="e" cm="1">
        <f t="array" ref="B20">SUM(COUNTIFS('المزايدات الداخلية'!$G$3:$G$72,"صغيرة",'المزايدات الداخلية'!$S$3:$S$72,{"محدودة"}))/(SUM(COUNTIFS('المزايدات الداخلية'!S3:S72,{"محدودة"})))</f>
        <v>#DIV/0!</v>
      </c>
    </row>
    <row r="21" spans="1:2" x14ac:dyDescent="0.25">
      <c r="A21" s="50" t="s">
        <v>166</v>
      </c>
      <c r="B21" s="55" t="e" cm="1">
        <f t="array" ref="B21">SUM(COUNTIFS('المزايدات الداخلية'!$G$3:$G$72,"متوسطة",'المزايدات الداخلية'!$S$3:$S$72,{"محدودة"}))/(SUM(COUNTIFS('المزايدات الداخلية'!S3:S72,{"محدودة"})))</f>
        <v>#DIV/0!</v>
      </c>
    </row>
    <row r="22" spans="1:2" x14ac:dyDescent="0.25">
      <c r="A22" s="62" t="s">
        <v>227</v>
      </c>
      <c r="B22" s="121">
        <f>COUNTIFS('المزايدات الداخلية'!S3:S72,"محدودة",'المزايدات الداخلية'!K3:K72,"&lt;5")</f>
        <v>0</v>
      </c>
    </row>
    <row r="23" spans="1:2" ht="18" thickBot="1" x14ac:dyDescent="0.3">
      <c r="A23" s="119" t="s">
        <v>228</v>
      </c>
      <c r="B23" s="120" t="e">
        <f>B22/COUNTIF('المزايدات الداخلية'!S3:S72,"محدودة")</f>
        <v>#DIV/0!</v>
      </c>
    </row>
    <row r="24" spans="1:2" x14ac:dyDescent="0.25">
      <c r="A24" s="48" t="s">
        <v>167</v>
      </c>
      <c r="B24" s="54" t="e" cm="1">
        <f t="array" ref="B24">(SUM(COUNTIFS('المزايدات الداخلية'!S3:S72,{"تعاقد مباشر"})))/COUNT('المزايدات الداخلية'!B3:B72)</f>
        <v>#DIV/0!</v>
      </c>
    </row>
    <row r="25" spans="1:2" x14ac:dyDescent="0.25">
      <c r="A25" s="50" t="s">
        <v>17</v>
      </c>
      <c r="B25" s="55" t="e" cm="1">
        <f t="array" ref="B25">SUM(COUNTIFS('المزايدات الداخلية'!$G$3:$G$72,"متناهية الصغر",'المزايدات الداخلية'!$S$3:$S$72,{"تعاقد مباشر"}))/(SUM(COUNTIFS('المزايدات الداخلية'!S3:S72,{"تعاقد مباشر"})))</f>
        <v>#DIV/0!</v>
      </c>
    </row>
    <row r="26" spans="1:2" x14ac:dyDescent="0.25">
      <c r="A26" s="50" t="s">
        <v>18</v>
      </c>
      <c r="B26" s="55" t="e" cm="1">
        <f t="array" ref="B26">SUM(COUNTIFS('المزايدات الداخلية'!$G$3:$G$72,"صغيرة",'المزايدات الداخلية'!$S$3:$S$72,{"تعاقد مباشر"}))/(SUM(COUNTIFS('المزايدات الداخلية'!S3:S72,{"تعاقد مباشر"})))</f>
        <v>#DIV/0!</v>
      </c>
    </row>
    <row r="27" spans="1:2" ht="18" thickBot="1" x14ac:dyDescent="0.3">
      <c r="A27" s="52" t="s">
        <v>131</v>
      </c>
      <c r="B27" s="56" t="e" cm="1">
        <f t="array" ref="B27">SUM(COUNTIFS('المزايدات الداخلية'!$G$3:$G$72,"متوسطة",'المزايدات الداخلية'!$S$3:$S$72,{"تعاقد مباشر"}))/(SUM(COUNTIFS('المزايدات الداخلية'!S3:S72,{"تعاقد مباشر"})))</f>
        <v>#DIV/0!</v>
      </c>
    </row>
    <row r="28" spans="1:2" x14ac:dyDescent="0.25">
      <c r="A28" s="48" t="s">
        <v>21</v>
      </c>
      <c r="B28" s="60" t="e" cm="1">
        <f t="array" ref="B28">COUNTIFS('المزايدات الداخلية'!P3:P72,{"نعم"})/(COUNTIF('المزايدات الداخلية'!P3:P72,{"نعم"})+COUNTIF('المزايدات الداخلية'!P3:P72,{"لا"}))</f>
        <v>#DIV/0!</v>
      </c>
    </row>
    <row r="29" spans="1:2" ht="18" thickBot="1" x14ac:dyDescent="0.3">
      <c r="A29" s="52" t="s">
        <v>22</v>
      </c>
      <c r="B29" s="61" t="e" cm="1">
        <f t="array" ref="B29">COUNTIFS('المزايدات الداخلية'!O3:O72,{"نعم"})/(COUNTIF('المزايدات الداخلية'!O3:O72,{"نعم"})+COUNTIF('المزايدات الداخلية'!O3:O72,{"لا"}))</f>
        <v>#DIV/0!</v>
      </c>
    </row>
    <row r="30" spans="1:2" x14ac:dyDescent="0.25">
      <c r="A30" s="48" t="s">
        <v>168</v>
      </c>
      <c r="B30" s="57" t="e" cm="1">
        <f t="array" ref="B30">(SUM(SUMIFS('المزايدات الداخلية'!J3:J72,'المزايدات الداخلية'!S3:S72,{"عامة "}))+SUM(SUMIFS('المزايدات الداخلية'!J3:J72,'المزايدات الداخلية'!S3:S72,{"محدودة"})))/(SUM((COUNTIFS('المزايدات الداخلية'!S3:S72,{"عامة "}))+(COUNTIFS('المزايدات الداخلية'!S3:S72,{"محدودة"}))))</f>
        <v>#DIV/0!</v>
      </c>
    </row>
    <row r="31" spans="1:2" x14ac:dyDescent="0.25">
      <c r="A31" s="50" t="s">
        <v>169</v>
      </c>
      <c r="B31" s="58" t="e" cm="1">
        <f t="array" ref="B31">SUM(SUMIFS('المزايدات الداخلية'!J3:J72,'المزايدات الداخلية'!S3:S72,{"عامة "}))/(COUNTIFS('المزايدات الداخلية'!S3:S72,{"عامة "}))</f>
        <v>#DIV/0!</v>
      </c>
    </row>
    <row r="32" spans="1:2" ht="18" thickBot="1" x14ac:dyDescent="0.3">
      <c r="A32" s="52" t="s">
        <v>170</v>
      </c>
      <c r="B32" s="59" t="e" cm="1">
        <f t="array" ref="B32">SUM(SUMIFS('المزايدات الداخلية'!J3:J72,'المزايدات الداخلية'!S3:S72,{"محدودة"}))/(COUNTIFS('المزايدات الداخلية'!S3:S72,{"محدودة"}))</f>
        <v>#DIV/0!</v>
      </c>
    </row>
    <row r="33" spans="1:2" x14ac:dyDescent="0.25">
      <c r="A33" s="62" t="s">
        <v>171</v>
      </c>
      <c r="B33" s="63" t="e" cm="1">
        <f t="array" ref="B33">(SUM(COUNTIFS('المزايدات الداخلية'!M3:M72,{"نعم"})))/COUNTA('المزايدات الداخلية'!M3:M72)</f>
        <v>#DIV/0!</v>
      </c>
    </row>
    <row r="34" spans="1:2" ht="18" thickBot="1" x14ac:dyDescent="0.3">
      <c r="A34" s="52" t="s">
        <v>72</v>
      </c>
      <c r="B34" s="59" t="e">
        <f>SUM('المزايدات الداخلية'!A3:A72) /COUNTIF('المزايدات الداخلية'!A3:A72,"&lt;&gt;0")</f>
        <v>#DIV/0!</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91DD-9AFD-4698-A03B-56CD623F2821}">
  <sheetPr codeName="Sheet7">
    <tabColor theme="4" tint="0.79998168889431442"/>
  </sheetPr>
  <dimension ref="A1:I199"/>
  <sheetViews>
    <sheetView zoomScale="78" zoomScaleNormal="78" workbookViewId="0">
      <selection activeCell="E5" sqref="E5"/>
    </sheetView>
  </sheetViews>
  <sheetFormatPr defaultRowHeight="16.5" x14ac:dyDescent="0.3"/>
  <cols>
    <col min="1" max="1" width="19.7109375" style="30" customWidth="1"/>
    <col min="2" max="2" width="36.140625" style="30" bestFit="1" customWidth="1"/>
    <col min="3" max="4" width="19.7109375" style="30" customWidth="1"/>
    <col min="5" max="5" width="47" style="30" customWidth="1"/>
    <col min="6" max="6" width="14.140625" style="30" customWidth="1"/>
    <col min="7" max="7" width="26.140625" style="30" customWidth="1"/>
    <col min="8" max="8" width="35.42578125" style="30" customWidth="1"/>
    <col min="9" max="9" width="22.28515625" style="30" bestFit="1" customWidth="1"/>
    <col min="10" max="10" width="11.42578125" style="30" customWidth="1"/>
    <col min="11" max="11" width="22.28515625" style="30" bestFit="1" customWidth="1"/>
    <col min="12" max="16384" width="9.140625" style="30"/>
  </cols>
  <sheetData>
    <row r="1" spans="1:9" s="109" customFormat="1" ht="66" customHeight="1" x14ac:dyDescent="0.3">
      <c r="A1" s="65" t="s">
        <v>73</v>
      </c>
      <c r="B1" s="64" t="s">
        <v>146</v>
      </c>
      <c r="C1" s="65" t="s">
        <v>148</v>
      </c>
      <c r="D1" s="65" t="s">
        <v>147</v>
      </c>
      <c r="E1" s="65" t="s">
        <v>0</v>
      </c>
      <c r="F1" s="66" t="s">
        <v>145</v>
      </c>
      <c r="G1" s="65" t="s">
        <v>73</v>
      </c>
      <c r="H1" s="64" t="s">
        <v>172</v>
      </c>
      <c r="I1" s="64" t="s">
        <v>158</v>
      </c>
    </row>
    <row r="2" spans="1:9" ht="17.25" customHeight="1" x14ac:dyDescent="0.3">
      <c r="A2" s="85"/>
      <c r="B2" s="85"/>
      <c r="C2" s="102"/>
      <c r="D2" s="85"/>
      <c r="E2" s="85"/>
      <c r="F2" s="85"/>
      <c r="G2" s="85"/>
      <c r="H2" s="85"/>
      <c r="I2" s="86"/>
    </row>
    <row r="3" spans="1:9" ht="17.25" x14ac:dyDescent="0.3">
      <c r="A3" s="85"/>
      <c r="B3" s="85"/>
      <c r="C3" s="102"/>
      <c r="D3" s="85"/>
      <c r="E3" s="87"/>
      <c r="F3" s="85"/>
      <c r="G3" s="85"/>
      <c r="H3" s="87"/>
      <c r="I3" s="86"/>
    </row>
    <row r="4" spans="1:9" ht="17.25" x14ac:dyDescent="0.3">
      <c r="A4" s="85"/>
      <c r="B4" s="85"/>
      <c r="C4" s="102"/>
      <c r="D4" s="85"/>
      <c r="E4" s="87"/>
      <c r="F4" s="85"/>
      <c r="G4" s="85"/>
      <c r="H4" s="87"/>
      <c r="I4" s="86"/>
    </row>
    <row r="5" spans="1:9" ht="17.25" x14ac:dyDescent="0.3">
      <c r="A5" s="85"/>
      <c r="B5" s="85"/>
      <c r="C5" s="102"/>
      <c r="D5" s="85"/>
      <c r="E5" s="84"/>
      <c r="F5" s="85"/>
      <c r="G5" s="85"/>
      <c r="H5" s="87"/>
      <c r="I5" s="86"/>
    </row>
    <row r="6" spans="1:9" ht="17.25" x14ac:dyDescent="0.3">
      <c r="A6" s="85"/>
      <c r="B6" s="85"/>
      <c r="C6" s="102"/>
      <c r="D6" s="85"/>
      <c r="E6" s="84"/>
      <c r="F6" s="85"/>
      <c r="G6" s="85"/>
      <c r="H6" s="87"/>
      <c r="I6" s="86"/>
    </row>
    <row r="7" spans="1:9" ht="17.25" x14ac:dyDescent="0.3">
      <c r="A7" s="85"/>
      <c r="B7" s="85"/>
      <c r="C7" s="102"/>
      <c r="D7" s="85"/>
      <c r="E7" s="85"/>
      <c r="F7" s="85"/>
      <c r="G7" s="85"/>
      <c r="H7" s="87"/>
      <c r="I7" s="88"/>
    </row>
    <row r="8" spans="1:9" ht="17.25" x14ac:dyDescent="0.3">
      <c r="A8" s="85"/>
      <c r="B8" s="85"/>
      <c r="C8" s="102"/>
      <c r="D8" s="85"/>
      <c r="E8" s="85"/>
      <c r="F8" s="85"/>
      <c r="G8" s="85"/>
      <c r="H8" s="85"/>
      <c r="I8" s="88"/>
    </row>
    <row r="9" spans="1:9" ht="17.25" x14ac:dyDescent="0.3">
      <c r="A9" s="85"/>
      <c r="B9" s="85"/>
      <c r="C9" s="102"/>
      <c r="D9" s="85"/>
      <c r="E9" s="85"/>
      <c r="F9" s="85"/>
      <c r="G9" s="85"/>
      <c r="H9" s="85"/>
      <c r="I9" s="88"/>
    </row>
    <row r="10" spans="1:9" ht="17.25" x14ac:dyDescent="0.3">
      <c r="A10" s="85"/>
      <c r="B10" s="85"/>
      <c r="C10" s="102"/>
      <c r="D10" s="85"/>
      <c r="E10" s="85"/>
      <c r="F10" s="85"/>
      <c r="G10" s="85"/>
      <c r="H10" s="85"/>
      <c r="I10" s="88"/>
    </row>
    <row r="11" spans="1:9" ht="17.25" x14ac:dyDescent="0.3">
      <c r="A11" s="85"/>
      <c r="B11" s="85"/>
      <c r="C11" s="102"/>
      <c r="D11" s="85"/>
      <c r="E11" s="85"/>
      <c r="F11" s="85"/>
      <c r="G11" s="85"/>
      <c r="H11" s="85"/>
      <c r="I11" s="89"/>
    </row>
    <row r="12" spans="1:9" ht="17.25" x14ac:dyDescent="0.3">
      <c r="A12" s="85"/>
      <c r="B12" s="85"/>
      <c r="C12" s="102"/>
      <c r="D12" s="85"/>
      <c r="E12" s="85"/>
      <c r="F12" s="85"/>
      <c r="G12" s="85"/>
      <c r="H12" s="85"/>
      <c r="I12" s="89"/>
    </row>
    <row r="13" spans="1:9" ht="17.25" x14ac:dyDescent="0.3">
      <c r="A13" s="85"/>
      <c r="B13" s="85"/>
      <c r="C13" s="102"/>
      <c r="D13" s="85"/>
      <c r="E13" s="85"/>
      <c r="F13" s="85"/>
      <c r="G13" s="85"/>
      <c r="H13" s="85"/>
      <c r="I13" s="89"/>
    </row>
    <row r="14" spans="1:9" ht="17.25" x14ac:dyDescent="0.3">
      <c r="A14" s="85"/>
      <c r="B14" s="85"/>
      <c r="C14" s="102"/>
      <c r="D14" s="85"/>
      <c r="E14" s="85"/>
      <c r="F14" s="85"/>
      <c r="G14" s="85"/>
      <c r="H14" s="85"/>
      <c r="I14" s="89"/>
    </row>
    <row r="15" spans="1:9" ht="17.25" x14ac:dyDescent="0.3">
      <c r="A15" s="85"/>
      <c r="B15" s="85"/>
      <c r="C15" s="102"/>
      <c r="D15" s="85"/>
      <c r="E15" s="85"/>
      <c r="F15" s="85"/>
      <c r="G15" s="85"/>
      <c r="H15" s="85"/>
      <c r="I15" s="85"/>
    </row>
    <row r="16" spans="1:9" ht="17.25" x14ac:dyDescent="0.3">
      <c r="A16" s="85"/>
      <c r="B16" s="85"/>
      <c r="C16" s="102"/>
      <c r="D16" s="85"/>
      <c r="E16" s="85"/>
      <c r="F16" s="85"/>
      <c r="G16" s="85"/>
      <c r="H16" s="85"/>
      <c r="I16" s="85"/>
    </row>
    <row r="17" spans="1:9" ht="17.25" x14ac:dyDescent="0.3">
      <c r="A17" s="85"/>
      <c r="B17" s="85"/>
      <c r="C17" s="102"/>
      <c r="D17" s="85"/>
      <c r="E17" s="85"/>
      <c r="F17" s="85"/>
      <c r="G17" s="85"/>
      <c r="H17" s="85"/>
      <c r="I17" s="85"/>
    </row>
    <row r="18" spans="1:9" ht="17.25" x14ac:dyDescent="0.3">
      <c r="A18" s="85"/>
      <c r="B18" s="85"/>
      <c r="C18" s="102"/>
      <c r="D18" s="85"/>
      <c r="E18" s="85"/>
      <c r="F18" s="85"/>
      <c r="G18" s="85"/>
      <c r="H18" s="85"/>
      <c r="I18" s="85"/>
    </row>
    <row r="19" spans="1:9" ht="17.25" x14ac:dyDescent="0.3">
      <c r="A19" s="85"/>
      <c r="B19" s="85"/>
      <c r="C19" s="102"/>
      <c r="D19" s="85"/>
      <c r="E19" s="85"/>
      <c r="F19" s="85"/>
      <c r="G19" s="85"/>
      <c r="H19" s="85"/>
      <c r="I19" s="85"/>
    </row>
    <row r="20" spans="1:9" ht="17.25" x14ac:dyDescent="0.3">
      <c r="A20" s="85"/>
      <c r="B20" s="85"/>
      <c r="C20" s="102"/>
      <c r="D20" s="85"/>
      <c r="E20" s="85"/>
      <c r="F20" s="85"/>
      <c r="G20" s="85"/>
      <c r="H20" s="85"/>
      <c r="I20" s="85"/>
    </row>
    <row r="21" spans="1:9" ht="17.25" x14ac:dyDescent="0.3">
      <c r="A21" s="85"/>
      <c r="B21" s="85"/>
      <c r="C21" s="102"/>
      <c r="D21" s="85"/>
      <c r="E21" s="85"/>
      <c r="F21" s="85"/>
      <c r="G21" s="85"/>
      <c r="H21" s="85"/>
      <c r="I21" s="85"/>
    </row>
    <row r="22" spans="1:9" ht="17.25" x14ac:dyDescent="0.3">
      <c r="A22" s="85"/>
      <c r="B22" s="85"/>
      <c r="C22" s="102"/>
      <c r="D22" s="85"/>
      <c r="E22" s="85"/>
      <c r="F22" s="85"/>
      <c r="G22" s="85"/>
      <c r="H22" s="85"/>
      <c r="I22" s="85"/>
    </row>
    <row r="23" spans="1:9" ht="17.25" x14ac:dyDescent="0.3">
      <c r="A23" s="85"/>
      <c r="B23" s="85"/>
      <c r="C23" s="102"/>
      <c r="D23" s="85"/>
      <c r="E23" s="85"/>
      <c r="F23" s="85"/>
      <c r="G23" s="85"/>
      <c r="H23" s="85"/>
      <c r="I23" s="85"/>
    </row>
    <row r="24" spans="1:9" ht="17.25" x14ac:dyDescent="0.3">
      <c r="A24" s="85"/>
      <c r="B24" s="85"/>
      <c r="C24" s="102"/>
      <c r="D24" s="85"/>
      <c r="E24" s="85"/>
      <c r="F24" s="85"/>
      <c r="G24" s="85"/>
      <c r="H24" s="85"/>
      <c r="I24" s="85"/>
    </row>
    <row r="25" spans="1:9" ht="17.25" x14ac:dyDescent="0.3">
      <c r="A25" s="85"/>
      <c r="B25" s="85"/>
      <c r="C25" s="102"/>
      <c r="D25" s="85"/>
      <c r="E25" s="85"/>
      <c r="F25" s="85"/>
      <c r="G25" s="85"/>
      <c r="H25" s="85"/>
      <c r="I25" s="85"/>
    </row>
    <row r="26" spans="1:9" ht="17.25" x14ac:dyDescent="0.3">
      <c r="A26" s="85"/>
      <c r="B26" s="85"/>
      <c r="C26" s="102"/>
      <c r="D26" s="85"/>
      <c r="E26" s="85"/>
      <c r="F26" s="85"/>
      <c r="G26" s="85"/>
      <c r="H26" s="85"/>
      <c r="I26" s="85"/>
    </row>
    <row r="27" spans="1:9" ht="17.25" x14ac:dyDescent="0.3">
      <c r="A27" s="85"/>
      <c r="B27" s="85"/>
      <c r="C27" s="102"/>
      <c r="D27" s="85"/>
      <c r="E27" s="85"/>
      <c r="F27" s="85"/>
      <c r="G27" s="85"/>
      <c r="H27" s="85"/>
      <c r="I27" s="85"/>
    </row>
    <row r="28" spans="1:9" ht="17.25" x14ac:dyDescent="0.3">
      <c r="A28" s="85"/>
      <c r="B28" s="85"/>
      <c r="C28" s="102"/>
      <c r="D28" s="85"/>
      <c r="E28" s="85"/>
      <c r="F28" s="85"/>
      <c r="G28" s="85"/>
      <c r="H28" s="85"/>
      <c r="I28" s="85"/>
    </row>
    <row r="29" spans="1:9" ht="17.25" x14ac:dyDescent="0.3">
      <c r="A29" s="85"/>
      <c r="B29" s="85"/>
      <c r="C29" s="102"/>
      <c r="D29" s="85"/>
      <c r="E29" s="85"/>
      <c r="F29" s="85"/>
      <c r="G29" s="85"/>
      <c r="H29" s="85"/>
      <c r="I29" s="85"/>
    </row>
    <row r="30" spans="1:9" ht="17.25" x14ac:dyDescent="0.3">
      <c r="A30" s="85"/>
      <c r="B30" s="85"/>
      <c r="C30" s="102"/>
      <c r="D30" s="85"/>
      <c r="E30" s="85"/>
      <c r="F30" s="85"/>
      <c r="G30" s="85"/>
      <c r="H30" s="85"/>
      <c r="I30" s="85"/>
    </row>
    <row r="31" spans="1:9" ht="17.25" x14ac:dyDescent="0.3">
      <c r="A31" s="85"/>
      <c r="B31" s="85"/>
      <c r="C31" s="102"/>
      <c r="D31" s="85"/>
      <c r="E31" s="85"/>
      <c r="F31" s="85"/>
      <c r="G31" s="85"/>
      <c r="H31" s="85"/>
      <c r="I31" s="85"/>
    </row>
    <row r="32" spans="1:9" ht="17.25" x14ac:dyDescent="0.3">
      <c r="A32" s="85"/>
      <c r="B32" s="85"/>
      <c r="C32" s="102"/>
      <c r="D32" s="85"/>
      <c r="E32" s="85"/>
      <c r="F32" s="85"/>
      <c r="G32" s="85"/>
      <c r="H32" s="85"/>
      <c r="I32" s="85"/>
    </row>
    <row r="33" spans="1:9" ht="17.25" x14ac:dyDescent="0.3">
      <c r="A33" s="85"/>
      <c r="B33" s="85"/>
      <c r="C33" s="102"/>
      <c r="D33" s="85"/>
      <c r="E33" s="85"/>
      <c r="F33" s="85"/>
      <c r="G33" s="85"/>
      <c r="H33" s="85"/>
      <c r="I33" s="85"/>
    </row>
    <row r="34" spans="1:9" ht="17.25" x14ac:dyDescent="0.3">
      <c r="A34" s="85"/>
      <c r="B34" s="85"/>
      <c r="C34" s="102"/>
      <c r="D34" s="85"/>
      <c r="E34" s="85"/>
      <c r="F34" s="85"/>
      <c r="G34" s="85"/>
      <c r="H34" s="85"/>
      <c r="I34" s="85"/>
    </row>
    <row r="35" spans="1:9" ht="17.25" x14ac:dyDescent="0.3">
      <c r="A35" s="85"/>
      <c r="B35" s="85"/>
      <c r="C35" s="102"/>
      <c r="D35" s="85"/>
      <c r="E35" s="85"/>
      <c r="F35" s="85"/>
      <c r="G35" s="85"/>
      <c r="H35" s="85"/>
      <c r="I35" s="85"/>
    </row>
    <row r="36" spans="1:9" ht="17.25" x14ac:dyDescent="0.3">
      <c r="A36" s="85"/>
      <c r="B36" s="85"/>
      <c r="C36" s="102"/>
      <c r="D36" s="85"/>
      <c r="E36" s="85"/>
      <c r="F36" s="85"/>
      <c r="G36" s="85"/>
      <c r="H36" s="85"/>
      <c r="I36" s="85"/>
    </row>
    <row r="37" spans="1:9" ht="17.25" x14ac:dyDescent="0.3">
      <c r="A37" s="85"/>
      <c r="B37" s="85"/>
      <c r="C37" s="102"/>
      <c r="D37" s="85"/>
      <c r="E37" s="85"/>
      <c r="F37" s="85"/>
      <c r="G37" s="85"/>
      <c r="H37" s="85"/>
      <c r="I37" s="85"/>
    </row>
    <row r="38" spans="1:9" ht="17.25" x14ac:dyDescent="0.3">
      <c r="A38" s="85"/>
      <c r="B38" s="85"/>
      <c r="C38" s="102"/>
      <c r="D38" s="85"/>
      <c r="E38" s="85"/>
      <c r="F38" s="85"/>
      <c r="G38" s="85"/>
      <c r="H38" s="85"/>
      <c r="I38" s="85"/>
    </row>
    <row r="39" spans="1:9" ht="17.25" x14ac:dyDescent="0.3">
      <c r="A39" s="85"/>
      <c r="B39" s="85"/>
      <c r="C39" s="102"/>
      <c r="D39" s="85"/>
      <c r="E39" s="85"/>
      <c r="F39" s="85"/>
      <c r="G39" s="85"/>
      <c r="H39" s="85"/>
      <c r="I39" s="85"/>
    </row>
    <row r="40" spans="1:9" ht="17.25" x14ac:dyDescent="0.3">
      <c r="A40" s="85"/>
      <c r="B40" s="85"/>
      <c r="C40" s="102"/>
      <c r="D40" s="85"/>
      <c r="E40" s="85"/>
      <c r="F40" s="85"/>
      <c r="G40" s="85"/>
      <c r="H40" s="85"/>
      <c r="I40" s="85"/>
    </row>
    <row r="41" spans="1:9" ht="17.25" x14ac:dyDescent="0.3">
      <c r="A41" s="85"/>
      <c r="B41" s="85"/>
      <c r="C41" s="102"/>
      <c r="D41" s="85"/>
      <c r="E41" s="85"/>
      <c r="F41" s="85"/>
      <c r="G41" s="85"/>
      <c r="H41" s="85"/>
      <c r="I41" s="85"/>
    </row>
    <row r="42" spans="1:9" ht="17.25" x14ac:dyDescent="0.3">
      <c r="A42" s="85"/>
      <c r="B42" s="85"/>
      <c r="C42" s="102"/>
      <c r="D42" s="85"/>
      <c r="E42" s="85"/>
      <c r="F42" s="85"/>
      <c r="G42" s="85"/>
      <c r="H42" s="85"/>
      <c r="I42" s="85"/>
    </row>
    <row r="43" spans="1:9" ht="17.25" x14ac:dyDescent="0.3">
      <c r="A43" s="85"/>
      <c r="B43" s="85"/>
      <c r="C43" s="102"/>
      <c r="D43" s="85"/>
      <c r="E43" s="85"/>
      <c r="F43" s="85"/>
      <c r="G43" s="85"/>
      <c r="H43" s="85"/>
      <c r="I43" s="85"/>
    </row>
    <row r="44" spans="1:9" ht="17.25" x14ac:dyDescent="0.3">
      <c r="A44" s="85"/>
      <c r="B44" s="85"/>
      <c r="C44" s="102"/>
      <c r="D44" s="85"/>
      <c r="E44" s="85"/>
      <c r="F44" s="85"/>
      <c r="G44" s="85"/>
      <c r="H44" s="85"/>
      <c r="I44" s="85"/>
    </row>
    <row r="45" spans="1:9" ht="17.25" x14ac:dyDescent="0.3">
      <c r="A45" s="85"/>
      <c r="B45" s="85"/>
      <c r="C45" s="102"/>
      <c r="D45" s="85"/>
      <c r="E45" s="85"/>
      <c r="F45" s="85"/>
      <c r="G45" s="85"/>
      <c r="H45" s="85"/>
      <c r="I45" s="85"/>
    </row>
    <row r="46" spans="1:9" ht="17.25" x14ac:dyDescent="0.3">
      <c r="A46" s="85"/>
      <c r="B46" s="85"/>
      <c r="C46" s="102"/>
      <c r="D46" s="85"/>
      <c r="E46" s="85"/>
      <c r="F46" s="85"/>
      <c r="G46" s="85"/>
      <c r="H46" s="85"/>
      <c r="I46" s="85"/>
    </row>
    <row r="47" spans="1:9" ht="17.25" x14ac:dyDescent="0.3">
      <c r="A47" s="85"/>
      <c r="B47" s="85"/>
      <c r="C47" s="102"/>
      <c r="D47" s="85"/>
      <c r="E47" s="85"/>
      <c r="F47" s="85"/>
      <c r="G47" s="85"/>
      <c r="H47" s="85"/>
      <c r="I47" s="85"/>
    </row>
    <row r="48" spans="1:9" ht="17.25" x14ac:dyDescent="0.3">
      <c r="A48" s="85"/>
      <c r="B48" s="85"/>
      <c r="C48" s="102"/>
      <c r="D48" s="85"/>
      <c r="E48" s="85"/>
      <c r="F48" s="85"/>
      <c r="G48" s="85"/>
      <c r="H48" s="85"/>
      <c r="I48" s="85"/>
    </row>
    <row r="49" spans="1:9" ht="17.25" x14ac:dyDescent="0.3">
      <c r="A49" s="85"/>
      <c r="B49" s="85"/>
      <c r="C49" s="102"/>
      <c r="D49" s="85"/>
      <c r="E49" s="85"/>
      <c r="F49" s="85"/>
      <c r="G49" s="85"/>
      <c r="H49" s="85"/>
      <c r="I49" s="85"/>
    </row>
    <row r="50" spans="1:9" ht="17.25" x14ac:dyDescent="0.3">
      <c r="A50" s="85"/>
      <c r="B50" s="85"/>
      <c r="C50" s="102"/>
      <c r="D50" s="85"/>
      <c r="E50" s="85"/>
      <c r="F50" s="85"/>
      <c r="G50" s="85"/>
      <c r="H50" s="85"/>
      <c r="I50" s="85"/>
    </row>
    <row r="51" spans="1:9" ht="17.25" x14ac:dyDescent="0.3">
      <c r="A51" s="85"/>
      <c r="B51" s="85"/>
      <c r="C51" s="102"/>
      <c r="D51" s="85"/>
      <c r="E51" s="85"/>
      <c r="F51" s="85"/>
      <c r="G51" s="85"/>
      <c r="H51" s="85"/>
      <c r="I51" s="85"/>
    </row>
    <row r="52" spans="1:9" ht="17.25" x14ac:dyDescent="0.3">
      <c r="A52" s="85"/>
      <c r="B52" s="85"/>
      <c r="C52" s="102"/>
      <c r="D52" s="85"/>
      <c r="E52" s="85"/>
      <c r="F52" s="90"/>
      <c r="G52" s="85"/>
      <c r="H52" s="85"/>
      <c r="I52" s="85"/>
    </row>
    <row r="53" spans="1:9" ht="17.25" x14ac:dyDescent="0.3">
      <c r="A53" s="90"/>
      <c r="B53" s="90"/>
      <c r="C53" s="103"/>
      <c r="D53" s="90"/>
      <c r="E53" s="90"/>
      <c r="F53" s="85"/>
      <c r="G53" s="90"/>
      <c r="H53" s="90"/>
      <c r="I53" s="90"/>
    </row>
    <row r="54" spans="1:9" x14ac:dyDescent="0.3">
      <c r="A54" s="90"/>
      <c r="B54" s="90"/>
      <c r="C54" s="103"/>
      <c r="D54" s="90"/>
      <c r="E54" s="90"/>
      <c r="F54" s="90"/>
      <c r="G54" s="90"/>
      <c r="H54" s="90"/>
      <c r="I54" s="90"/>
    </row>
    <row r="55" spans="1:9" x14ac:dyDescent="0.3">
      <c r="A55" s="90"/>
      <c r="B55" s="90"/>
      <c r="C55" s="103"/>
      <c r="D55" s="90"/>
      <c r="E55" s="90"/>
      <c r="F55" s="90"/>
      <c r="G55" s="90"/>
      <c r="H55" s="90"/>
      <c r="I55" s="90"/>
    </row>
    <row r="56" spans="1:9" x14ac:dyDescent="0.3">
      <c r="A56" s="90"/>
      <c r="B56" s="90"/>
      <c r="C56" s="103"/>
      <c r="D56" s="90"/>
      <c r="E56" s="90"/>
      <c r="F56" s="90"/>
      <c r="G56" s="90"/>
      <c r="H56" s="90"/>
      <c r="I56" s="90"/>
    </row>
    <row r="57" spans="1:9" x14ac:dyDescent="0.3">
      <c r="A57" s="90"/>
      <c r="B57" s="90"/>
      <c r="C57" s="103"/>
      <c r="D57" s="90"/>
      <c r="E57" s="90"/>
      <c r="F57" s="90"/>
      <c r="G57" s="90"/>
      <c r="H57" s="90"/>
      <c r="I57" s="90"/>
    </row>
    <row r="58" spans="1:9" x14ac:dyDescent="0.3">
      <c r="A58" s="90"/>
      <c r="B58" s="90"/>
      <c r="C58" s="103"/>
      <c r="D58" s="90"/>
      <c r="E58" s="90"/>
      <c r="F58" s="90"/>
      <c r="G58" s="90"/>
      <c r="H58" s="90"/>
      <c r="I58" s="90"/>
    </row>
    <row r="59" spans="1:9" x14ac:dyDescent="0.3">
      <c r="A59" s="90"/>
      <c r="B59" s="90"/>
      <c r="C59" s="103"/>
      <c r="D59" s="90"/>
      <c r="E59" s="90"/>
      <c r="F59" s="90"/>
      <c r="G59" s="90"/>
      <c r="H59" s="90"/>
      <c r="I59" s="90"/>
    </row>
    <row r="60" spans="1:9" x14ac:dyDescent="0.3">
      <c r="A60" s="90"/>
      <c r="B60" s="90"/>
      <c r="C60" s="103"/>
      <c r="D60" s="90"/>
      <c r="E60" s="90"/>
      <c r="F60" s="90"/>
      <c r="G60" s="90"/>
      <c r="H60" s="90"/>
      <c r="I60" s="90"/>
    </row>
    <row r="61" spans="1:9" x14ac:dyDescent="0.3">
      <c r="A61" s="90"/>
      <c r="B61" s="90"/>
      <c r="C61" s="103"/>
      <c r="D61" s="90"/>
      <c r="E61" s="90"/>
      <c r="F61" s="90"/>
      <c r="G61" s="90"/>
      <c r="H61" s="90"/>
      <c r="I61" s="90"/>
    </row>
    <row r="62" spans="1:9" x14ac:dyDescent="0.3">
      <c r="A62" s="90"/>
      <c r="B62" s="90"/>
      <c r="C62" s="103"/>
      <c r="D62" s="90"/>
      <c r="E62" s="90"/>
      <c r="F62" s="90"/>
      <c r="G62" s="90"/>
      <c r="H62" s="90"/>
      <c r="I62" s="90"/>
    </row>
    <row r="63" spans="1:9" x14ac:dyDescent="0.3">
      <c r="A63" s="90"/>
      <c r="B63" s="90"/>
      <c r="C63" s="103"/>
      <c r="D63" s="90"/>
      <c r="E63" s="90"/>
      <c r="F63" s="90"/>
      <c r="G63" s="90"/>
      <c r="H63" s="90"/>
      <c r="I63" s="90"/>
    </row>
    <row r="64" spans="1:9" x14ac:dyDescent="0.3">
      <c r="A64" s="90"/>
      <c r="B64" s="90"/>
      <c r="C64" s="103"/>
      <c r="D64" s="90"/>
      <c r="E64" s="90"/>
      <c r="F64" s="90"/>
      <c r="G64" s="90"/>
      <c r="H64" s="90"/>
      <c r="I64" s="90"/>
    </row>
    <row r="65" spans="1:9" x14ac:dyDescent="0.3">
      <c r="A65" s="90"/>
      <c r="B65" s="90"/>
      <c r="C65" s="103"/>
      <c r="D65" s="90"/>
      <c r="E65" s="90"/>
      <c r="F65" s="90"/>
      <c r="G65" s="90"/>
      <c r="H65" s="90"/>
      <c r="I65" s="90"/>
    </row>
    <row r="66" spans="1:9" x14ac:dyDescent="0.3">
      <c r="A66" s="90"/>
      <c r="B66" s="90"/>
      <c r="C66" s="103"/>
      <c r="D66" s="90"/>
      <c r="E66" s="90"/>
      <c r="F66" s="90"/>
      <c r="G66" s="90"/>
      <c r="H66" s="90"/>
      <c r="I66" s="90"/>
    </row>
    <row r="67" spans="1:9" x14ac:dyDescent="0.3">
      <c r="A67" s="90"/>
      <c r="B67" s="90"/>
      <c r="C67" s="103"/>
      <c r="D67" s="90"/>
      <c r="E67" s="90"/>
      <c r="F67" s="90"/>
      <c r="G67" s="90"/>
      <c r="H67" s="90"/>
      <c r="I67" s="90"/>
    </row>
    <row r="68" spans="1:9" x14ac:dyDescent="0.3">
      <c r="A68" s="90"/>
      <c r="B68" s="90"/>
      <c r="C68" s="103"/>
      <c r="D68" s="90"/>
      <c r="E68" s="90"/>
      <c r="F68" s="90"/>
      <c r="G68" s="90"/>
      <c r="H68" s="90"/>
      <c r="I68" s="90"/>
    </row>
    <row r="69" spans="1:9" x14ac:dyDescent="0.3">
      <c r="A69" s="90"/>
      <c r="B69" s="90"/>
      <c r="C69" s="103"/>
      <c r="D69" s="90"/>
      <c r="E69" s="90"/>
      <c r="F69" s="90"/>
      <c r="G69" s="90"/>
      <c r="H69" s="90"/>
      <c r="I69" s="90"/>
    </row>
    <row r="70" spans="1:9" x14ac:dyDescent="0.3">
      <c r="A70" s="90"/>
      <c r="B70" s="90"/>
      <c r="C70" s="103"/>
      <c r="D70" s="90"/>
      <c r="E70" s="90"/>
      <c r="F70" s="90"/>
      <c r="G70" s="90"/>
      <c r="H70" s="90"/>
      <c r="I70" s="90"/>
    </row>
    <row r="71" spans="1:9" x14ac:dyDescent="0.3">
      <c r="A71" s="90"/>
      <c r="B71" s="90"/>
      <c r="C71" s="103"/>
      <c r="D71" s="90"/>
      <c r="E71" s="90"/>
      <c r="F71" s="90"/>
      <c r="G71" s="90"/>
      <c r="H71" s="90"/>
      <c r="I71" s="90"/>
    </row>
    <row r="72" spans="1:9" x14ac:dyDescent="0.3">
      <c r="A72" s="90"/>
      <c r="B72" s="90"/>
      <c r="C72" s="103"/>
      <c r="D72" s="90"/>
      <c r="E72" s="90"/>
      <c r="F72" s="90"/>
      <c r="G72" s="90"/>
      <c r="H72" s="90"/>
      <c r="I72" s="90"/>
    </row>
    <row r="73" spans="1:9" x14ac:dyDescent="0.3">
      <c r="A73" s="90"/>
      <c r="B73" s="90"/>
      <c r="C73" s="103"/>
      <c r="D73" s="90"/>
      <c r="E73" s="90"/>
      <c r="F73" s="90"/>
      <c r="G73" s="90"/>
      <c r="H73" s="90"/>
      <c r="I73" s="90"/>
    </row>
    <row r="74" spans="1:9" x14ac:dyDescent="0.3">
      <c r="A74" s="90"/>
      <c r="B74" s="90"/>
      <c r="C74" s="103"/>
      <c r="D74" s="90"/>
      <c r="E74" s="90"/>
      <c r="F74" s="90"/>
      <c r="G74" s="90"/>
      <c r="H74" s="90"/>
      <c r="I74" s="90"/>
    </row>
    <row r="75" spans="1:9" x14ac:dyDescent="0.3">
      <c r="A75" s="90"/>
      <c r="B75" s="90"/>
      <c r="C75" s="103"/>
      <c r="D75" s="90"/>
      <c r="E75" s="90"/>
      <c r="F75" s="90"/>
      <c r="G75" s="90"/>
      <c r="H75" s="90"/>
      <c r="I75" s="90"/>
    </row>
    <row r="76" spans="1:9" x14ac:dyDescent="0.3">
      <c r="A76" s="90"/>
      <c r="B76" s="90"/>
      <c r="C76" s="103"/>
      <c r="D76" s="90"/>
      <c r="E76" s="90"/>
      <c r="F76" s="90"/>
      <c r="G76" s="90"/>
      <c r="H76" s="90"/>
      <c r="I76" s="90"/>
    </row>
    <row r="77" spans="1:9" x14ac:dyDescent="0.3">
      <c r="A77" s="90"/>
      <c r="B77" s="90"/>
      <c r="C77" s="103"/>
      <c r="D77" s="90"/>
      <c r="E77" s="90"/>
      <c r="F77" s="90"/>
      <c r="G77" s="90"/>
      <c r="H77" s="90"/>
      <c r="I77" s="90"/>
    </row>
    <row r="78" spans="1:9" x14ac:dyDescent="0.3">
      <c r="A78" s="90"/>
      <c r="B78" s="90"/>
      <c r="C78" s="103"/>
      <c r="D78" s="90"/>
      <c r="E78" s="90"/>
      <c r="F78" s="90"/>
      <c r="G78" s="90"/>
      <c r="H78" s="90"/>
      <c r="I78" s="90"/>
    </row>
    <row r="79" spans="1:9" x14ac:dyDescent="0.3">
      <c r="A79" s="90"/>
      <c r="B79" s="90"/>
      <c r="C79" s="103"/>
      <c r="D79" s="90"/>
      <c r="E79" s="90"/>
      <c r="F79" s="90"/>
      <c r="G79" s="90"/>
      <c r="H79" s="90"/>
      <c r="I79" s="90"/>
    </row>
    <row r="80" spans="1:9" x14ac:dyDescent="0.3">
      <c r="A80" s="90"/>
      <c r="B80" s="90"/>
      <c r="C80" s="103"/>
      <c r="D80" s="90"/>
      <c r="E80" s="90"/>
      <c r="F80" s="90"/>
      <c r="G80" s="90"/>
      <c r="H80" s="90"/>
      <c r="I80" s="90"/>
    </row>
    <row r="81" spans="1:9" x14ac:dyDescent="0.3">
      <c r="A81" s="90"/>
      <c r="B81" s="90"/>
      <c r="C81" s="103"/>
      <c r="D81" s="90"/>
      <c r="E81" s="90"/>
      <c r="F81" s="90"/>
      <c r="G81" s="90"/>
      <c r="H81" s="90"/>
      <c r="I81" s="90"/>
    </row>
    <row r="82" spans="1:9" x14ac:dyDescent="0.3">
      <c r="A82" s="90"/>
      <c r="B82" s="90"/>
      <c r="C82" s="103"/>
      <c r="D82" s="90"/>
      <c r="E82" s="90"/>
      <c r="F82" s="90"/>
      <c r="G82" s="90"/>
      <c r="H82" s="90"/>
      <c r="I82" s="90"/>
    </row>
    <row r="83" spans="1:9" x14ac:dyDescent="0.3">
      <c r="A83" s="90"/>
      <c r="B83" s="90"/>
      <c r="C83" s="103"/>
      <c r="D83" s="90"/>
      <c r="E83" s="90"/>
      <c r="F83" s="90"/>
      <c r="G83" s="90"/>
      <c r="H83" s="90"/>
      <c r="I83" s="90"/>
    </row>
    <row r="84" spans="1:9" x14ac:dyDescent="0.3">
      <c r="A84" s="90"/>
      <c r="B84" s="90"/>
      <c r="C84" s="103"/>
      <c r="D84" s="90"/>
      <c r="E84" s="90"/>
      <c r="F84" s="90"/>
      <c r="G84" s="90"/>
      <c r="H84" s="90"/>
      <c r="I84" s="90"/>
    </row>
    <row r="85" spans="1:9" x14ac:dyDescent="0.3">
      <c r="A85" s="90"/>
      <c r="B85" s="90"/>
      <c r="C85" s="103"/>
      <c r="D85" s="90"/>
      <c r="E85" s="90"/>
      <c r="F85" s="90"/>
      <c r="G85" s="90"/>
      <c r="H85" s="90"/>
      <c r="I85" s="90"/>
    </row>
    <row r="86" spans="1:9" x14ac:dyDescent="0.3">
      <c r="A86" s="90"/>
      <c r="B86" s="90"/>
      <c r="C86" s="103"/>
      <c r="D86" s="90"/>
      <c r="E86" s="90"/>
      <c r="F86" s="90"/>
      <c r="G86" s="90"/>
      <c r="H86" s="90"/>
      <c r="I86" s="90"/>
    </row>
    <row r="87" spans="1:9" x14ac:dyDescent="0.3">
      <c r="A87" s="90"/>
      <c r="B87" s="90"/>
      <c r="C87" s="103"/>
      <c r="D87" s="90"/>
      <c r="E87" s="90"/>
      <c r="F87" s="90"/>
      <c r="G87" s="90"/>
      <c r="H87" s="90"/>
      <c r="I87" s="90"/>
    </row>
    <row r="88" spans="1:9" x14ac:dyDescent="0.3">
      <c r="A88" s="90"/>
      <c r="B88" s="90"/>
      <c r="C88" s="103"/>
      <c r="D88" s="90"/>
      <c r="E88" s="90"/>
      <c r="F88" s="90"/>
      <c r="G88" s="90"/>
      <c r="H88" s="90"/>
      <c r="I88" s="90"/>
    </row>
    <row r="89" spans="1:9" x14ac:dyDescent="0.3">
      <c r="A89" s="90"/>
      <c r="B89" s="90"/>
      <c r="C89" s="103"/>
      <c r="D89" s="90"/>
      <c r="E89" s="90"/>
      <c r="F89" s="90"/>
      <c r="G89" s="90"/>
      <c r="H89" s="90"/>
      <c r="I89" s="90"/>
    </row>
    <row r="90" spans="1:9" x14ac:dyDescent="0.3">
      <c r="A90" s="90"/>
      <c r="B90" s="90"/>
      <c r="C90" s="103"/>
      <c r="D90" s="90"/>
      <c r="E90" s="90"/>
      <c r="F90" s="90"/>
      <c r="G90" s="90"/>
      <c r="H90" s="90"/>
      <c r="I90" s="90"/>
    </row>
    <row r="91" spans="1:9" x14ac:dyDescent="0.3">
      <c r="A91" s="90"/>
      <c r="B91" s="90"/>
      <c r="C91" s="103"/>
      <c r="D91" s="90"/>
      <c r="E91" s="90"/>
      <c r="F91" s="90"/>
      <c r="G91" s="90"/>
      <c r="H91" s="90"/>
      <c r="I91" s="90"/>
    </row>
    <row r="92" spans="1:9" x14ac:dyDescent="0.3">
      <c r="A92" s="90"/>
      <c r="B92" s="90"/>
      <c r="C92" s="103"/>
      <c r="D92" s="90"/>
      <c r="E92" s="90"/>
      <c r="F92" s="90"/>
      <c r="G92" s="90"/>
      <c r="H92" s="90"/>
      <c r="I92" s="90"/>
    </row>
    <row r="93" spans="1:9" x14ac:dyDescent="0.3">
      <c r="A93" s="90"/>
      <c r="B93" s="90"/>
      <c r="C93" s="103"/>
      <c r="D93" s="90"/>
      <c r="E93" s="90"/>
      <c r="F93" s="90"/>
      <c r="G93" s="90"/>
      <c r="H93" s="90"/>
      <c r="I93" s="90"/>
    </row>
    <row r="94" spans="1:9" x14ac:dyDescent="0.3">
      <c r="A94" s="90"/>
      <c r="B94" s="90"/>
      <c r="C94" s="103"/>
      <c r="D94" s="90"/>
      <c r="E94" s="90"/>
      <c r="F94" s="90"/>
      <c r="G94" s="90"/>
      <c r="H94" s="90"/>
      <c r="I94" s="90"/>
    </row>
    <row r="95" spans="1:9" x14ac:dyDescent="0.3">
      <c r="A95" s="90"/>
      <c r="B95" s="90"/>
      <c r="C95" s="103"/>
      <c r="D95" s="90"/>
      <c r="E95" s="90"/>
      <c r="F95" s="90"/>
      <c r="G95" s="90"/>
      <c r="H95" s="90"/>
      <c r="I95" s="90"/>
    </row>
    <row r="96" spans="1:9" x14ac:dyDescent="0.3">
      <c r="A96" s="90"/>
      <c r="B96" s="90"/>
      <c r="C96" s="103"/>
      <c r="D96" s="90"/>
      <c r="E96" s="90"/>
      <c r="F96" s="90"/>
      <c r="G96" s="90"/>
      <c r="H96" s="90"/>
      <c r="I96" s="90"/>
    </row>
    <row r="97" spans="1:9" x14ac:dyDescent="0.3">
      <c r="A97" s="90"/>
      <c r="B97" s="90"/>
      <c r="C97" s="103"/>
      <c r="D97" s="90"/>
      <c r="E97" s="90"/>
      <c r="F97" s="90"/>
      <c r="G97" s="90"/>
      <c r="H97" s="90"/>
      <c r="I97" s="90"/>
    </row>
    <row r="98" spans="1:9" x14ac:dyDescent="0.3">
      <c r="A98" s="90"/>
      <c r="B98" s="90"/>
      <c r="C98" s="103"/>
      <c r="D98" s="90"/>
      <c r="E98" s="90"/>
      <c r="F98" s="90"/>
      <c r="G98" s="90"/>
      <c r="H98" s="90"/>
      <c r="I98" s="90"/>
    </row>
    <row r="99" spans="1:9" x14ac:dyDescent="0.3">
      <c r="A99" s="90"/>
      <c r="B99" s="90"/>
      <c r="C99" s="103"/>
      <c r="D99" s="90"/>
      <c r="E99" s="90"/>
      <c r="F99" s="90"/>
      <c r="G99" s="90"/>
      <c r="H99" s="90"/>
      <c r="I99" s="90"/>
    </row>
    <row r="100" spans="1:9" x14ac:dyDescent="0.3">
      <c r="A100" s="90"/>
      <c r="B100" s="90"/>
      <c r="C100" s="103"/>
      <c r="D100" s="90"/>
      <c r="E100" s="90"/>
      <c r="F100" s="90"/>
      <c r="G100" s="90"/>
      <c r="H100" s="90"/>
      <c r="I100" s="90"/>
    </row>
    <row r="101" spans="1:9" x14ac:dyDescent="0.3">
      <c r="A101" s="90"/>
      <c r="B101" s="90"/>
      <c r="C101" s="103"/>
      <c r="D101" s="90"/>
      <c r="E101" s="90"/>
      <c r="F101" s="90"/>
      <c r="G101" s="90"/>
      <c r="H101" s="90"/>
      <c r="I101" s="90"/>
    </row>
    <row r="102" spans="1:9" x14ac:dyDescent="0.3">
      <c r="A102" s="90"/>
      <c r="B102" s="90"/>
      <c r="C102" s="103"/>
      <c r="D102" s="90"/>
      <c r="E102" s="90"/>
      <c r="F102" s="90"/>
      <c r="G102" s="90"/>
      <c r="H102" s="90"/>
      <c r="I102" s="90"/>
    </row>
    <row r="103" spans="1:9" x14ac:dyDescent="0.3">
      <c r="A103" s="90"/>
      <c r="B103" s="90"/>
      <c r="C103" s="103"/>
      <c r="D103" s="90"/>
      <c r="E103" s="90"/>
      <c r="F103" s="90"/>
      <c r="G103" s="90"/>
      <c r="H103" s="90"/>
      <c r="I103" s="90"/>
    </row>
    <row r="104" spans="1:9" x14ac:dyDescent="0.3">
      <c r="A104" s="90"/>
      <c r="B104" s="90"/>
      <c r="C104" s="103"/>
      <c r="D104" s="90"/>
      <c r="E104" s="90"/>
      <c r="F104" s="90"/>
      <c r="G104" s="90"/>
      <c r="H104" s="90"/>
      <c r="I104" s="90"/>
    </row>
    <row r="105" spans="1:9" x14ac:dyDescent="0.3">
      <c r="A105" s="90"/>
      <c r="B105" s="90"/>
      <c r="C105" s="103"/>
      <c r="D105" s="90"/>
      <c r="E105" s="90"/>
      <c r="F105" s="90"/>
      <c r="G105" s="90"/>
      <c r="H105" s="90"/>
      <c r="I105" s="90"/>
    </row>
    <row r="106" spans="1:9" x14ac:dyDescent="0.3">
      <c r="A106" s="90"/>
      <c r="B106" s="90"/>
      <c r="C106" s="103"/>
      <c r="D106" s="90"/>
      <c r="E106" s="90"/>
      <c r="F106" s="90"/>
      <c r="G106" s="90"/>
      <c r="H106" s="90"/>
      <c r="I106" s="90"/>
    </row>
    <row r="107" spans="1:9" x14ac:dyDescent="0.3">
      <c r="A107" s="90"/>
      <c r="B107" s="90"/>
      <c r="C107" s="103"/>
      <c r="D107" s="90"/>
      <c r="E107" s="90"/>
      <c r="F107" s="90"/>
      <c r="G107" s="90"/>
      <c r="H107" s="90"/>
      <c r="I107" s="90"/>
    </row>
    <row r="108" spans="1:9" x14ac:dyDescent="0.3">
      <c r="A108" s="90"/>
      <c r="B108" s="90"/>
      <c r="C108" s="103"/>
      <c r="D108" s="90"/>
      <c r="E108" s="90"/>
      <c r="F108" s="90"/>
      <c r="G108" s="90"/>
      <c r="H108" s="90"/>
      <c r="I108" s="90"/>
    </row>
    <row r="109" spans="1:9" x14ac:dyDescent="0.3">
      <c r="A109" s="90"/>
      <c r="B109" s="90"/>
      <c r="C109" s="103"/>
      <c r="D109" s="90"/>
      <c r="E109" s="90"/>
      <c r="F109" s="90"/>
      <c r="G109" s="90"/>
      <c r="H109" s="90"/>
      <c r="I109" s="90"/>
    </row>
    <row r="110" spans="1:9" x14ac:dyDescent="0.3">
      <c r="A110" s="90"/>
      <c r="B110" s="90"/>
      <c r="C110" s="103"/>
      <c r="D110" s="90"/>
      <c r="E110" s="90"/>
      <c r="F110" s="90"/>
      <c r="G110" s="90"/>
      <c r="H110" s="90"/>
      <c r="I110" s="90"/>
    </row>
    <row r="111" spans="1:9" x14ac:dyDescent="0.3">
      <c r="A111" s="90"/>
      <c r="B111" s="90"/>
      <c r="C111" s="103"/>
      <c r="D111" s="90"/>
      <c r="E111" s="90"/>
      <c r="F111" s="90"/>
      <c r="G111" s="90"/>
      <c r="H111" s="90"/>
      <c r="I111" s="90"/>
    </row>
    <row r="112" spans="1:9" x14ac:dyDescent="0.3">
      <c r="A112" s="90"/>
      <c r="B112" s="90"/>
      <c r="C112" s="103"/>
      <c r="D112" s="90"/>
      <c r="E112" s="90"/>
      <c r="F112" s="90"/>
      <c r="G112" s="90"/>
      <c r="H112" s="90"/>
      <c r="I112" s="90"/>
    </row>
    <row r="113" spans="1:9" x14ac:dyDescent="0.3">
      <c r="A113" s="90"/>
      <c r="B113" s="90"/>
      <c r="C113" s="103"/>
      <c r="D113" s="90"/>
      <c r="E113" s="90"/>
      <c r="F113" s="90"/>
      <c r="G113" s="90"/>
      <c r="H113" s="90"/>
      <c r="I113" s="90"/>
    </row>
    <row r="114" spans="1:9" x14ac:dyDescent="0.3">
      <c r="A114" s="90"/>
      <c r="B114" s="90"/>
      <c r="C114" s="103"/>
      <c r="D114" s="90"/>
      <c r="E114" s="90"/>
      <c r="F114" s="90"/>
      <c r="G114" s="90"/>
      <c r="H114" s="90"/>
      <c r="I114" s="90"/>
    </row>
    <row r="115" spans="1:9" x14ac:dyDescent="0.3">
      <c r="A115" s="90"/>
      <c r="B115" s="90"/>
      <c r="C115" s="103"/>
      <c r="D115" s="90"/>
      <c r="E115" s="90"/>
      <c r="F115" s="90"/>
      <c r="G115" s="90"/>
      <c r="H115" s="90"/>
      <c r="I115" s="90"/>
    </row>
    <row r="116" spans="1:9" x14ac:dyDescent="0.3">
      <c r="A116" s="90"/>
      <c r="B116" s="90"/>
      <c r="C116" s="103"/>
      <c r="D116" s="90"/>
      <c r="E116" s="90"/>
      <c r="F116" s="90"/>
      <c r="G116" s="90"/>
      <c r="H116" s="90"/>
      <c r="I116" s="90"/>
    </row>
    <row r="117" spans="1:9" x14ac:dyDescent="0.3">
      <c r="A117" s="90"/>
      <c r="B117" s="90"/>
      <c r="C117" s="103"/>
      <c r="D117" s="90"/>
      <c r="E117" s="90"/>
      <c r="F117" s="90"/>
      <c r="G117" s="90"/>
      <c r="H117" s="90"/>
      <c r="I117" s="90"/>
    </row>
    <row r="118" spans="1:9" x14ac:dyDescent="0.3">
      <c r="A118" s="90"/>
      <c r="B118" s="90"/>
      <c r="C118" s="103"/>
      <c r="D118" s="90"/>
      <c r="E118" s="90"/>
      <c r="F118" s="90"/>
      <c r="G118" s="90"/>
      <c r="H118" s="90"/>
      <c r="I118" s="90"/>
    </row>
    <row r="119" spans="1:9" x14ac:dyDescent="0.3">
      <c r="A119" s="90"/>
      <c r="B119" s="90"/>
      <c r="C119" s="103"/>
      <c r="D119" s="90"/>
      <c r="E119" s="90"/>
      <c r="F119" s="90"/>
      <c r="G119" s="90"/>
      <c r="H119" s="90"/>
      <c r="I119" s="90"/>
    </row>
    <row r="120" spans="1:9" x14ac:dyDescent="0.3">
      <c r="A120" s="90"/>
      <c r="B120" s="90"/>
      <c r="C120" s="103"/>
      <c r="D120" s="90"/>
      <c r="E120" s="90"/>
      <c r="F120" s="90"/>
      <c r="G120" s="90"/>
      <c r="H120" s="90"/>
      <c r="I120" s="90"/>
    </row>
    <row r="121" spans="1:9" x14ac:dyDescent="0.3">
      <c r="A121" s="90"/>
      <c r="B121" s="90"/>
      <c r="C121" s="103"/>
      <c r="D121" s="90"/>
      <c r="E121" s="90"/>
      <c r="F121" s="90"/>
      <c r="G121" s="90"/>
      <c r="H121" s="90"/>
      <c r="I121" s="90"/>
    </row>
    <row r="122" spans="1:9" x14ac:dyDescent="0.3">
      <c r="A122" s="90"/>
      <c r="B122" s="90"/>
      <c r="C122" s="103"/>
      <c r="D122" s="90"/>
      <c r="E122" s="90"/>
      <c r="F122" s="90"/>
      <c r="G122" s="90"/>
      <c r="H122" s="90"/>
      <c r="I122" s="90"/>
    </row>
    <row r="123" spans="1:9" x14ac:dyDescent="0.3">
      <c r="A123" s="90"/>
      <c r="B123" s="90"/>
      <c r="C123" s="103"/>
      <c r="D123" s="90"/>
      <c r="E123" s="90"/>
      <c r="F123" s="90"/>
      <c r="G123" s="90"/>
      <c r="H123" s="90"/>
      <c r="I123" s="90"/>
    </row>
    <row r="124" spans="1:9" x14ac:dyDescent="0.3">
      <c r="A124" s="90"/>
      <c r="B124" s="90"/>
      <c r="C124" s="103"/>
      <c r="D124" s="90"/>
      <c r="E124" s="90"/>
      <c r="F124" s="90"/>
      <c r="G124" s="90"/>
      <c r="H124" s="90"/>
      <c r="I124" s="90"/>
    </row>
    <row r="125" spans="1:9" x14ac:dyDescent="0.3">
      <c r="A125" s="90"/>
      <c r="B125" s="90"/>
      <c r="C125" s="103"/>
      <c r="D125" s="90"/>
      <c r="E125" s="90"/>
      <c r="F125" s="90"/>
      <c r="G125" s="90"/>
      <c r="H125" s="90"/>
      <c r="I125" s="90"/>
    </row>
    <row r="126" spans="1:9" x14ac:dyDescent="0.3">
      <c r="A126" s="90"/>
      <c r="B126" s="90"/>
      <c r="C126" s="103"/>
      <c r="D126" s="90"/>
      <c r="E126" s="90"/>
      <c r="F126" s="90"/>
      <c r="G126" s="90"/>
      <c r="H126" s="90"/>
      <c r="I126" s="90"/>
    </row>
    <row r="127" spans="1:9" x14ac:dyDescent="0.3">
      <c r="A127" s="90"/>
      <c r="B127" s="90"/>
      <c r="C127" s="103"/>
      <c r="D127" s="90"/>
      <c r="E127" s="90"/>
      <c r="F127" s="90"/>
      <c r="G127" s="90"/>
      <c r="H127" s="90"/>
      <c r="I127" s="90"/>
    </row>
    <row r="128" spans="1:9" x14ac:dyDescent="0.3">
      <c r="A128" s="90"/>
      <c r="B128" s="90"/>
      <c r="C128" s="103"/>
      <c r="D128" s="90"/>
      <c r="E128" s="90"/>
      <c r="F128" s="90"/>
      <c r="G128" s="90"/>
      <c r="H128" s="90"/>
      <c r="I128" s="90"/>
    </row>
    <row r="129" spans="1:9" x14ac:dyDescent="0.3">
      <c r="A129" s="90"/>
      <c r="B129" s="90"/>
      <c r="C129" s="103"/>
      <c r="D129" s="90"/>
      <c r="E129" s="90"/>
      <c r="F129" s="90"/>
      <c r="G129" s="90"/>
      <c r="H129" s="90"/>
      <c r="I129" s="90"/>
    </row>
    <row r="130" spans="1:9" x14ac:dyDescent="0.3">
      <c r="A130" s="90"/>
      <c r="B130" s="90"/>
      <c r="C130" s="103"/>
      <c r="D130" s="90"/>
      <c r="E130" s="90"/>
      <c r="F130" s="90"/>
      <c r="G130" s="90"/>
      <c r="H130" s="90"/>
      <c r="I130" s="90"/>
    </row>
    <row r="131" spans="1:9" x14ac:dyDescent="0.3">
      <c r="A131" s="90"/>
      <c r="B131" s="90"/>
      <c r="C131" s="103"/>
      <c r="D131" s="90"/>
      <c r="E131" s="90"/>
      <c r="F131" s="90"/>
      <c r="G131" s="90"/>
      <c r="H131" s="90"/>
      <c r="I131" s="90"/>
    </row>
    <row r="132" spans="1:9" x14ac:dyDescent="0.3">
      <c r="A132" s="90"/>
      <c r="B132" s="90"/>
      <c r="C132" s="103"/>
      <c r="D132" s="90"/>
      <c r="E132" s="90"/>
      <c r="F132" s="90"/>
      <c r="G132" s="90"/>
      <c r="H132" s="90"/>
      <c r="I132" s="90"/>
    </row>
    <row r="133" spans="1:9" x14ac:dyDescent="0.3">
      <c r="A133" s="90"/>
      <c r="B133" s="90"/>
      <c r="C133" s="103"/>
      <c r="D133" s="90"/>
      <c r="E133" s="90"/>
      <c r="F133" s="90"/>
      <c r="G133" s="90"/>
      <c r="H133" s="90"/>
      <c r="I133" s="90"/>
    </row>
    <row r="134" spans="1:9" x14ac:dyDescent="0.3">
      <c r="A134" s="90"/>
      <c r="B134" s="90"/>
      <c r="C134" s="103"/>
      <c r="D134" s="90"/>
      <c r="E134" s="90"/>
      <c r="F134" s="90"/>
      <c r="G134" s="90"/>
      <c r="H134" s="90"/>
      <c r="I134" s="90"/>
    </row>
    <row r="135" spans="1:9" x14ac:dyDescent="0.3">
      <c r="A135" s="90"/>
      <c r="B135" s="90"/>
      <c r="C135" s="103"/>
      <c r="D135" s="90"/>
      <c r="E135" s="90"/>
      <c r="F135" s="90"/>
      <c r="G135" s="90"/>
      <c r="H135" s="90"/>
      <c r="I135" s="90"/>
    </row>
    <row r="136" spans="1:9" x14ac:dyDescent="0.3">
      <c r="A136" s="90"/>
      <c r="B136" s="90"/>
      <c r="C136" s="103"/>
      <c r="D136" s="90"/>
      <c r="E136" s="90"/>
      <c r="F136" s="90"/>
      <c r="G136" s="90"/>
      <c r="H136" s="90"/>
      <c r="I136" s="90"/>
    </row>
    <row r="137" spans="1:9" x14ac:dyDescent="0.3">
      <c r="A137" s="90"/>
      <c r="B137" s="90"/>
      <c r="C137" s="103"/>
      <c r="D137" s="90"/>
      <c r="E137" s="90"/>
      <c r="F137" s="90"/>
      <c r="G137" s="90"/>
      <c r="H137" s="90"/>
      <c r="I137" s="90"/>
    </row>
    <row r="138" spans="1:9" x14ac:dyDescent="0.3">
      <c r="A138" s="90"/>
      <c r="B138" s="90"/>
      <c r="C138" s="103"/>
      <c r="D138" s="90"/>
      <c r="E138" s="90"/>
      <c r="F138" s="90"/>
      <c r="G138" s="90"/>
      <c r="H138" s="90"/>
      <c r="I138" s="90"/>
    </row>
    <row r="139" spans="1:9" x14ac:dyDescent="0.3">
      <c r="A139" s="90"/>
      <c r="B139" s="90"/>
      <c r="C139" s="103"/>
      <c r="D139" s="90"/>
      <c r="E139" s="90"/>
      <c r="F139" s="90"/>
      <c r="G139" s="90"/>
      <c r="H139" s="90"/>
      <c r="I139" s="90"/>
    </row>
    <row r="140" spans="1:9" x14ac:dyDescent="0.3">
      <c r="A140" s="90"/>
      <c r="B140" s="90"/>
      <c r="C140" s="103"/>
      <c r="D140" s="90"/>
      <c r="E140" s="90"/>
      <c r="F140" s="90"/>
      <c r="G140" s="90"/>
      <c r="H140" s="90"/>
      <c r="I140" s="90"/>
    </row>
    <row r="141" spans="1:9" x14ac:dyDescent="0.3">
      <c r="A141" s="90"/>
      <c r="B141" s="90"/>
      <c r="C141" s="103"/>
      <c r="D141" s="90"/>
      <c r="E141" s="90"/>
      <c r="F141" s="90"/>
      <c r="G141" s="90"/>
      <c r="H141" s="90"/>
      <c r="I141" s="90"/>
    </row>
    <row r="142" spans="1:9" x14ac:dyDescent="0.3">
      <c r="A142" s="90"/>
      <c r="B142" s="90"/>
      <c r="C142" s="103"/>
      <c r="D142" s="90"/>
      <c r="E142" s="90"/>
      <c r="F142" s="90"/>
      <c r="G142" s="90"/>
      <c r="H142" s="90"/>
      <c r="I142" s="90"/>
    </row>
    <row r="143" spans="1:9" x14ac:dyDescent="0.3">
      <c r="A143" s="90"/>
      <c r="B143" s="90"/>
      <c r="C143" s="103"/>
      <c r="D143" s="90"/>
      <c r="E143" s="90"/>
      <c r="F143" s="90"/>
      <c r="G143" s="90"/>
      <c r="H143" s="90"/>
      <c r="I143" s="90"/>
    </row>
    <row r="144" spans="1:9" x14ac:dyDescent="0.3">
      <c r="A144" s="90"/>
      <c r="B144" s="90"/>
      <c r="C144" s="103"/>
      <c r="D144" s="90"/>
      <c r="E144" s="90"/>
      <c r="F144" s="90"/>
      <c r="G144" s="90"/>
      <c r="H144" s="90"/>
      <c r="I144" s="90"/>
    </row>
    <row r="145" spans="1:9" x14ac:dyDescent="0.3">
      <c r="A145" s="90"/>
      <c r="B145" s="90"/>
      <c r="C145" s="103"/>
      <c r="D145" s="90"/>
      <c r="E145" s="90"/>
      <c r="F145" s="90"/>
      <c r="G145" s="90"/>
      <c r="H145" s="90"/>
      <c r="I145" s="90"/>
    </row>
    <row r="146" spans="1:9" x14ac:dyDescent="0.3">
      <c r="A146" s="90"/>
      <c r="B146" s="90"/>
      <c r="C146" s="103"/>
      <c r="D146" s="90"/>
      <c r="E146" s="90"/>
      <c r="F146" s="90"/>
      <c r="G146" s="90"/>
      <c r="H146" s="90"/>
      <c r="I146" s="90"/>
    </row>
    <row r="147" spans="1:9" x14ac:dyDescent="0.3">
      <c r="A147" s="90"/>
      <c r="B147" s="90"/>
      <c r="C147" s="103"/>
      <c r="D147" s="90"/>
      <c r="E147" s="90"/>
      <c r="F147" s="90"/>
      <c r="G147" s="90"/>
      <c r="H147" s="90"/>
      <c r="I147" s="90"/>
    </row>
    <row r="148" spans="1:9" x14ac:dyDescent="0.3">
      <c r="A148" s="90"/>
      <c r="B148" s="90"/>
      <c r="C148" s="103"/>
      <c r="D148" s="90"/>
      <c r="E148" s="90"/>
      <c r="F148" s="90"/>
      <c r="G148" s="90"/>
      <c r="H148" s="90"/>
      <c r="I148" s="90"/>
    </row>
    <row r="149" spans="1:9" x14ac:dyDescent="0.3">
      <c r="A149" s="90"/>
      <c r="B149" s="90"/>
      <c r="C149" s="103"/>
      <c r="D149" s="90"/>
      <c r="E149" s="90"/>
      <c r="F149" s="90"/>
      <c r="G149" s="90"/>
      <c r="H149" s="90"/>
      <c r="I149" s="90"/>
    </row>
    <row r="150" spans="1:9" x14ac:dyDescent="0.3">
      <c r="A150" s="90"/>
      <c r="B150" s="90"/>
      <c r="C150" s="103"/>
      <c r="D150" s="90"/>
      <c r="E150" s="90"/>
      <c r="F150" s="90"/>
      <c r="G150" s="90"/>
      <c r="H150" s="90"/>
      <c r="I150" s="90"/>
    </row>
    <row r="151" spans="1:9" x14ac:dyDescent="0.3">
      <c r="A151" s="90"/>
      <c r="B151" s="90"/>
      <c r="C151" s="103"/>
      <c r="D151" s="90"/>
      <c r="E151" s="90"/>
      <c r="F151" s="90"/>
      <c r="G151" s="90"/>
      <c r="H151" s="90"/>
      <c r="I151" s="90"/>
    </row>
    <row r="152" spans="1:9" x14ac:dyDescent="0.3">
      <c r="A152" s="90"/>
      <c r="B152" s="90"/>
      <c r="C152" s="103"/>
      <c r="D152" s="90"/>
      <c r="E152" s="90"/>
      <c r="F152" s="90"/>
      <c r="G152" s="90"/>
      <c r="H152" s="90"/>
      <c r="I152" s="90"/>
    </row>
    <row r="153" spans="1:9" x14ac:dyDescent="0.3">
      <c r="A153" s="90"/>
      <c r="B153" s="90"/>
      <c r="C153" s="103"/>
      <c r="D153" s="90"/>
      <c r="E153" s="90"/>
      <c r="F153" s="90"/>
      <c r="G153" s="90"/>
      <c r="H153" s="90"/>
      <c r="I153" s="90"/>
    </row>
    <row r="154" spans="1:9" x14ac:dyDescent="0.3">
      <c r="A154" s="90"/>
      <c r="B154" s="90"/>
      <c r="C154" s="103"/>
      <c r="D154" s="90"/>
      <c r="E154" s="90"/>
      <c r="F154" s="90"/>
      <c r="G154" s="90"/>
      <c r="H154" s="90"/>
      <c r="I154" s="90"/>
    </row>
    <row r="155" spans="1:9" x14ac:dyDescent="0.3">
      <c r="A155" s="90"/>
      <c r="B155" s="90"/>
      <c r="C155" s="103"/>
      <c r="D155" s="90"/>
      <c r="E155" s="90"/>
      <c r="F155" s="90"/>
      <c r="G155" s="90"/>
      <c r="H155" s="90"/>
      <c r="I155" s="90"/>
    </row>
    <row r="156" spans="1:9" x14ac:dyDescent="0.3">
      <c r="A156" s="90"/>
      <c r="B156" s="90"/>
      <c r="C156" s="103"/>
      <c r="D156" s="90"/>
      <c r="E156" s="90"/>
      <c r="F156" s="90"/>
      <c r="G156" s="90"/>
      <c r="H156" s="90"/>
      <c r="I156" s="90"/>
    </row>
    <row r="157" spans="1:9" x14ac:dyDescent="0.3">
      <c r="A157" s="90"/>
      <c r="B157" s="90"/>
      <c r="C157" s="103"/>
      <c r="D157" s="90"/>
      <c r="E157" s="90"/>
      <c r="F157" s="90"/>
      <c r="G157" s="90"/>
      <c r="H157" s="90"/>
      <c r="I157" s="90"/>
    </row>
    <row r="158" spans="1:9" x14ac:dyDescent="0.3">
      <c r="A158" s="90"/>
      <c r="B158" s="90"/>
      <c r="C158" s="103"/>
      <c r="D158" s="90"/>
      <c r="E158" s="90"/>
      <c r="F158" s="90"/>
      <c r="G158" s="90"/>
      <c r="H158" s="90"/>
      <c r="I158" s="90"/>
    </row>
    <row r="159" spans="1:9" x14ac:dyDescent="0.3">
      <c r="A159" s="90"/>
      <c r="B159" s="90"/>
      <c r="C159" s="103"/>
      <c r="D159" s="90"/>
      <c r="E159" s="90"/>
      <c r="F159" s="90"/>
      <c r="G159" s="90"/>
      <c r="H159" s="90"/>
      <c r="I159" s="90"/>
    </row>
    <row r="160" spans="1:9" x14ac:dyDescent="0.3">
      <c r="A160" s="90"/>
      <c r="B160" s="90"/>
      <c r="C160" s="103"/>
      <c r="D160" s="90"/>
      <c r="E160" s="90"/>
      <c r="F160" s="90"/>
      <c r="G160" s="90"/>
      <c r="H160" s="90"/>
      <c r="I160" s="90"/>
    </row>
    <row r="161" spans="1:9" x14ac:dyDescent="0.3">
      <c r="A161" s="90"/>
      <c r="B161" s="90"/>
      <c r="C161" s="103"/>
      <c r="D161" s="90"/>
      <c r="E161" s="90"/>
      <c r="F161" s="90"/>
      <c r="G161" s="90"/>
      <c r="H161" s="90"/>
      <c r="I161" s="90"/>
    </row>
    <row r="162" spans="1:9" x14ac:dyDescent="0.3">
      <c r="A162" s="90"/>
      <c r="B162" s="90"/>
      <c r="C162" s="103"/>
      <c r="D162" s="90"/>
      <c r="E162" s="90"/>
      <c r="F162" s="90"/>
      <c r="G162" s="90"/>
      <c r="H162" s="90"/>
      <c r="I162" s="90"/>
    </row>
    <row r="163" spans="1:9" x14ac:dyDescent="0.3">
      <c r="A163" s="90"/>
      <c r="B163" s="90"/>
      <c r="C163" s="103"/>
      <c r="D163" s="90"/>
      <c r="E163" s="90"/>
      <c r="F163" s="90"/>
      <c r="G163" s="90"/>
      <c r="H163" s="90"/>
      <c r="I163" s="90"/>
    </row>
    <row r="164" spans="1:9" x14ac:dyDescent="0.3">
      <c r="A164" s="90"/>
      <c r="B164" s="90"/>
      <c r="C164" s="103"/>
      <c r="D164" s="90"/>
      <c r="E164" s="90"/>
      <c r="F164" s="90"/>
      <c r="G164" s="90"/>
      <c r="H164" s="90"/>
      <c r="I164" s="90"/>
    </row>
    <row r="165" spans="1:9" x14ac:dyDescent="0.3">
      <c r="A165" s="90"/>
      <c r="B165" s="90"/>
      <c r="C165" s="103"/>
      <c r="D165" s="90"/>
      <c r="E165" s="90"/>
      <c r="F165" s="90"/>
      <c r="G165" s="90"/>
      <c r="H165" s="90"/>
      <c r="I165" s="90"/>
    </row>
    <row r="166" spans="1:9" x14ac:dyDescent="0.3">
      <c r="A166" s="90"/>
      <c r="B166" s="90"/>
      <c r="C166" s="103"/>
      <c r="D166" s="90"/>
      <c r="E166" s="90"/>
      <c r="F166" s="90"/>
      <c r="G166" s="90"/>
      <c r="H166" s="90"/>
      <c r="I166" s="90"/>
    </row>
    <row r="167" spans="1:9" x14ac:dyDescent="0.3">
      <c r="A167" s="90"/>
      <c r="B167" s="90"/>
      <c r="C167" s="103"/>
      <c r="D167" s="90"/>
      <c r="E167" s="90"/>
      <c r="F167" s="90"/>
      <c r="G167" s="90"/>
      <c r="H167" s="90"/>
      <c r="I167" s="90"/>
    </row>
    <row r="168" spans="1:9" x14ac:dyDescent="0.3">
      <c r="A168" s="90"/>
      <c r="B168" s="90"/>
      <c r="C168" s="103"/>
      <c r="D168" s="90"/>
      <c r="E168" s="90"/>
      <c r="F168" s="90"/>
      <c r="G168" s="90"/>
      <c r="H168" s="90"/>
      <c r="I168" s="90"/>
    </row>
    <row r="169" spans="1:9" x14ac:dyDescent="0.3">
      <c r="A169" s="90"/>
      <c r="B169" s="90"/>
      <c r="C169" s="103"/>
      <c r="D169" s="90"/>
      <c r="E169" s="90"/>
      <c r="F169" s="90"/>
      <c r="G169" s="90"/>
      <c r="H169" s="90"/>
      <c r="I169" s="90"/>
    </row>
    <row r="170" spans="1:9" x14ac:dyDescent="0.3">
      <c r="A170" s="90"/>
      <c r="B170" s="90"/>
      <c r="C170" s="103"/>
      <c r="D170" s="90"/>
      <c r="E170" s="90"/>
      <c r="F170" s="90"/>
      <c r="G170" s="90"/>
      <c r="H170" s="90"/>
      <c r="I170" s="90"/>
    </row>
    <row r="171" spans="1:9" x14ac:dyDescent="0.3">
      <c r="A171" s="90"/>
      <c r="B171" s="90"/>
      <c r="C171" s="103"/>
      <c r="D171" s="90"/>
      <c r="E171" s="90"/>
      <c r="F171" s="90"/>
      <c r="G171" s="90"/>
      <c r="H171" s="90"/>
      <c r="I171" s="90"/>
    </row>
    <row r="172" spans="1:9" x14ac:dyDescent="0.3">
      <c r="A172" s="90"/>
      <c r="B172" s="90"/>
      <c r="C172" s="103"/>
      <c r="D172" s="90"/>
      <c r="E172" s="90"/>
      <c r="F172" s="90"/>
      <c r="G172" s="90"/>
      <c r="H172" s="90"/>
      <c r="I172" s="90"/>
    </row>
    <row r="173" spans="1:9" x14ac:dyDescent="0.3">
      <c r="A173" s="90"/>
      <c r="B173" s="90"/>
      <c r="C173" s="103"/>
      <c r="D173" s="90"/>
      <c r="E173" s="90"/>
      <c r="F173" s="90"/>
      <c r="G173" s="90"/>
      <c r="H173" s="90"/>
      <c r="I173" s="90"/>
    </row>
    <row r="174" spans="1:9" x14ac:dyDescent="0.3">
      <c r="A174" s="90"/>
      <c r="B174" s="90"/>
      <c r="C174" s="103"/>
      <c r="D174" s="90"/>
      <c r="E174" s="90"/>
      <c r="F174" s="90"/>
      <c r="G174" s="90"/>
      <c r="H174" s="90"/>
      <c r="I174" s="90"/>
    </row>
    <row r="175" spans="1:9" x14ac:dyDescent="0.3">
      <c r="A175" s="90"/>
      <c r="B175" s="90"/>
      <c r="C175" s="103"/>
      <c r="D175" s="90"/>
      <c r="E175" s="90"/>
      <c r="F175" s="90"/>
      <c r="G175" s="90"/>
      <c r="H175" s="90"/>
      <c r="I175" s="90"/>
    </row>
    <row r="176" spans="1:9" x14ac:dyDescent="0.3">
      <c r="A176" s="90"/>
      <c r="B176" s="90"/>
      <c r="C176" s="103"/>
      <c r="D176" s="90"/>
      <c r="E176" s="90"/>
      <c r="F176" s="90"/>
      <c r="G176" s="90"/>
      <c r="H176" s="90"/>
      <c r="I176" s="90"/>
    </row>
    <row r="177" spans="1:9" x14ac:dyDescent="0.3">
      <c r="A177" s="90"/>
      <c r="B177" s="90"/>
      <c r="C177" s="103"/>
      <c r="D177" s="90"/>
      <c r="E177" s="90"/>
      <c r="F177" s="90"/>
      <c r="G177" s="90"/>
      <c r="H177" s="90"/>
      <c r="I177" s="90"/>
    </row>
    <row r="178" spans="1:9" x14ac:dyDescent="0.3">
      <c r="A178" s="90"/>
      <c r="B178" s="90"/>
      <c r="C178" s="103"/>
      <c r="D178" s="90"/>
      <c r="E178" s="90"/>
      <c r="F178" s="90"/>
      <c r="G178" s="90"/>
      <c r="H178" s="90"/>
      <c r="I178" s="90"/>
    </row>
    <row r="179" spans="1:9" x14ac:dyDescent="0.3">
      <c r="A179" s="90"/>
      <c r="B179" s="90"/>
      <c r="C179" s="103"/>
      <c r="D179" s="90"/>
      <c r="E179" s="90"/>
      <c r="F179" s="90"/>
      <c r="G179" s="90"/>
      <c r="H179" s="90"/>
      <c r="I179" s="90"/>
    </row>
    <row r="180" spans="1:9" x14ac:dyDescent="0.3">
      <c r="A180" s="90"/>
      <c r="B180" s="90"/>
      <c r="C180" s="103"/>
      <c r="D180" s="90"/>
      <c r="E180" s="90"/>
      <c r="F180" s="90"/>
      <c r="G180" s="90"/>
      <c r="H180" s="90"/>
      <c r="I180" s="90"/>
    </row>
    <row r="181" spans="1:9" x14ac:dyDescent="0.3">
      <c r="A181" s="90"/>
      <c r="B181" s="90"/>
      <c r="C181" s="103"/>
      <c r="D181" s="90"/>
      <c r="E181" s="90"/>
      <c r="F181" s="90"/>
      <c r="G181" s="90"/>
      <c r="H181" s="90"/>
      <c r="I181" s="90"/>
    </row>
    <row r="182" spans="1:9" x14ac:dyDescent="0.3">
      <c r="A182" s="90"/>
      <c r="B182" s="90"/>
      <c r="C182" s="103"/>
      <c r="D182" s="90"/>
      <c r="E182" s="90"/>
      <c r="F182" s="90"/>
      <c r="G182" s="90"/>
      <c r="H182" s="90"/>
      <c r="I182" s="90"/>
    </row>
    <row r="183" spans="1:9" x14ac:dyDescent="0.3">
      <c r="A183" s="90"/>
      <c r="B183" s="90"/>
      <c r="C183" s="103"/>
      <c r="D183" s="90"/>
      <c r="E183" s="90"/>
      <c r="F183" s="90"/>
      <c r="G183" s="90"/>
      <c r="H183" s="90"/>
      <c r="I183" s="90"/>
    </row>
    <row r="184" spans="1:9" x14ac:dyDescent="0.3">
      <c r="A184" s="90"/>
      <c r="B184" s="90"/>
      <c r="C184" s="103"/>
      <c r="D184" s="90"/>
      <c r="E184" s="90"/>
      <c r="F184" s="90"/>
      <c r="G184" s="90"/>
      <c r="H184" s="90"/>
      <c r="I184" s="90"/>
    </row>
    <row r="185" spans="1:9" x14ac:dyDescent="0.3">
      <c r="A185" s="90"/>
      <c r="B185" s="90"/>
      <c r="C185" s="103"/>
      <c r="D185" s="90"/>
      <c r="E185" s="90"/>
      <c r="F185" s="90"/>
      <c r="G185" s="90"/>
      <c r="H185" s="90"/>
      <c r="I185" s="90"/>
    </row>
    <row r="186" spans="1:9" x14ac:dyDescent="0.3">
      <c r="A186" s="90"/>
      <c r="B186" s="90"/>
      <c r="C186" s="103"/>
      <c r="D186" s="90"/>
      <c r="E186" s="90"/>
      <c r="F186" s="90"/>
      <c r="G186" s="90"/>
      <c r="H186" s="90"/>
      <c r="I186" s="90"/>
    </row>
    <row r="187" spans="1:9" x14ac:dyDescent="0.3">
      <c r="A187" s="90"/>
      <c r="B187" s="90"/>
      <c r="C187" s="103"/>
      <c r="D187" s="90"/>
      <c r="E187" s="90"/>
      <c r="F187" s="90"/>
      <c r="G187" s="90"/>
      <c r="H187" s="90"/>
      <c r="I187" s="90"/>
    </row>
    <row r="188" spans="1:9" x14ac:dyDescent="0.3">
      <c r="A188" s="90"/>
      <c r="B188" s="90"/>
      <c r="C188" s="103"/>
      <c r="D188" s="90"/>
      <c r="E188" s="90"/>
      <c r="F188" s="90"/>
      <c r="G188" s="90"/>
      <c r="H188" s="90"/>
      <c r="I188" s="90"/>
    </row>
    <row r="189" spans="1:9" x14ac:dyDescent="0.3">
      <c r="A189" s="90"/>
      <c r="B189" s="90"/>
      <c r="C189" s="103"/>
      <c r="D189" s="90"/>
      <c r="E189" s="90"/>
      <c r="F189" s="90"/>
      <c r="G189" s="90"/>
      <c r="H189" s="90"/>
      <c r="I189" s="90"/>
    </row>
    <row r="190" spans="1:9" x14ac:dyDescent="0.3">
      <c r="A190" s="90"/>
      <c r="B190" s="90"/>
      <c r="C190" s="103"/>
      <c r="D190" s="90"/>
      <c r="E190" s="90"/>
      <c r="F190" s="90"/>
      <c r="G190" s="90"/>
      <c r="H190" s="90"/>
      <c r="I190" s="90"/>
    </row>
    <row r="191" spans="1:9" x14ac:dyDescent="0.3">
      <c r="A191" s="90"/>
      <c r="B191" s="90"/>
      <c r="C191" s="103"/>
      <c r="D191" s="90"/>
      <c r="E191" s="90"/>
      <c r="F191" s="90"/>
      <c r="G191" s="90"/>
      <c r="H191" s="90"/>
      <c r="I191" s="90"/>
    </row>
    <row r="192" spans="1:9" x14ac:dyDescent="0.3">
      <c r="A192" s="90"/>
      <c r="B192" s="90"/>
      <c r="C192" s="103"/>
      <c r="D192" s="90"/>
      <c r="E192" s="90"/>
      <c r="F192" s="90"/>
      <c r="G192" s="90"/>
      <c r="H192" s="90"/>
      <c r="I192" s="90"/>
    </row>
    <row r="193" spans="1:9" x14ac:dyDescent="0.3">
      <c r="A193" s="90"/>
      <c r="B193" s="90"/>
      <c r="C193" s="103"/>
      <c r="D193" s="90"/>
      <c r="E193" s="90"/>
      <c r="F193" s="90"/>
      <c r="G193" s="90"/>
      <c r="H193" s="90"/>
      <c r="I193" s="90"/>
    </row>
    <row r="194" spans="1:9" x14ac:dyDescent="0.3">
      <c r="A194" s="90"/>
      <c r="B194" s="90"/>
      <c r="C194" s="103"/>
      <c r="D194" s="90"/>
      <c r="E194" s="90"/>
      <c r="F194" s="90"/>
      <c r="G194" s="90"/>
      <c r="H194" s="90"/>
      <c r="I194" s="90"/>
    </row>
    <row r="195" spans="1:9" x14ac:dyDescent="0.3">
      <c r="A195" s="90"/>
      <c r="B195" s="90"/>
      <c r="C195" s="103"/>
      <c r="D195" s="90"/>
      <c r="E195" s="90"/>
      <c r="F195" s="90"/>
      <c r="G195" s="90"/>
      <c r="H195" s="90"/>
      <c r="I195" s="90"/>
    </row>
    <row r="196" spans="1:9" x14ac:dyDescent="0.3">
      <c r="A196" s="90"/>
      <c r="B196" s="90"/>
      <c r="C196" s="103"/>
      <c r="D196" s="90"/>
      <c r="E196" s="90"/>
      <c r="F196" s="90"/>
      <c r="G196" s="90"/>
      <c r="H196" s="90"/>
      <c r="I196" s="90"/>
    </row>
    <row r="197" spans="1:9" x14ac:dyDescent="0.3">
      <c r="A197" s="90"/>
      <c r="B197" s="90"/>
      <c r="C197" s="103"/>
      <c r="D197" s="90"/>
      <c r="E197" s="90"/>
      <c r="F197" s="90"/>
      <c r="G197" s="90"/>
      <c r="H197" s="90"/>
      <c r="I197" s="90"/>
    </row>
    <row r="198" spans="1:9" x14ac:dyDescent="0.3">
      <c r="A198" s="90"/>
      <c r="B198" s="90"/>
      <c r="C198" s="103"/>
      <c r="D198" s="90"/>
      <c r="E198" s="90"/>
      <c r="F198" s="90"/>
      <c r="G198" s="90"/>
      <c r="H198" s="90"/>
      <c r="I198" s="90"/>
    </row>
    <row r="199" spans="1:9" x14ac:dyDescent="0.3">
      <c r="A199" s="90"/>
      <c r="B199" s="90"/>
      <c r="C199" s="103"/>
      <c r="D199" s="90"/>
      <c r="E199" s="90"/>
      <c r="F199" s="90"/>
      <c r="G199" s="90"/>
      <c r="H199" s="90"/>
      <c r="I199" s="90"/>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4FE267-F951-4405-9BA3-85A17DE924BF}">
          <x14:formula1>
            <xm:f>البيانات!$H$15:$H$20</xm:f>
          </x14:formula1>
          <xm:sqref>B2:B199 F2:F199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3378-68E7-4A08-A232-2FC78FBE9ED1}">
  <sheetPr codeName="Sheet9">
    <tabColor theme="7" tint="0.79998168889431442"/>
  </sheetPr>
  <dimension ref="A1:P70"/>
  <sheetViews>
    <sheetView topLeftCell="H1" zoomScale="70" zoomScaleNormal="70" workbookViewId="0">
      <pane ySplit="1" topLeftCell="A2" activePane="bottomLeft" state="frozen"/>
      <selection activeCell="C1" sqref="C1"/>
      <selection pane="bottomLeft" activeCell="J35" sqref="J35"/>
    </sheetView>
  </sheetViews>
  <sheetFormatPr defaultRowHeight="17.25" x14ac:dyDescent="0.3"/>
  <cols>
    <col min="1" max="1" width="83.5703125" style="1" bestFit="1" customWidth="1"/>
    <col min="2" max="2" width="83.5703125" style="1" customWidth="1"/>
    <col min="3" max="4" width="34" style="1" customWidth="1"/>
    <col min="5" max="5" width="37.5703125" style="1" bestFit="1" customWidth="1"/>
    <col min="6" max="6" width="34" style="1" customWidth="1"/>
    <col min="7" max="7" width="78.140625" style="1" bestFit="1" customWidth="1"/>
    <col min="8" max="8" width="36.140625" style="1" bestFit="1" customWidth="1"/>
    <col min="9" max="9" width="15.42578125" style="1" customWidth="1"/>
    <col min="10" max="10" width="48" style="1" bestFit="1" customWidth="1"/>
    <col min="11" max="12" width="14.140625" style="1" customWidth="1"/>
    <col min="13" max="13" width="31.42578125" style="1" bestFit="1" customWidth="1"/>
    <col min="14" max="14" width="20" style="1" customWidth="1"/>
    <col min="15" max="15" width="22.28515625" style="1" bestFit="1" customWidth="1"/>
    <col min="16" max="16384" width="9.140625" style="1"/>
  </cols>
  <sheetData>
    <row r="1" spans="1:16" ht="104.25" customHeight="1" x14ac:dyDescent="0.3">
      <c r="A1" s="64" t="s">
        <v>177</v>
      </c>
      <c r="B1" s="64" t="s">
        <v>178</v>
      </c>
      <c r="C1" s="64" t="s">
        <v>179</v>
      </c>
      <c r="D1" s="64" t="s">
        <v>180</v>
      </c>
      <c r="E1" s="64" t="s">
        <v>181</v>
      </c>
      <c r="F1" s="64" t="s">
        <v>182</v>
      </c>
      <c r="G1" s="64" t="s">
        <v>183</v>
      </c>
      <c r="H1" s="64" t="s">
        <v>23</v>
      </c>
      <c r="I1" s="64" t="s">
        <v>184</v>
      </c>
      <c r="J1" s="64" t="s">
        <v>154</v>
      </c>
      <c r="K1" s="64" t="s">
        <v>153</v>
      </c>
      <c r="L1" s="64" t="s">
        <v>142</v>
      </c>
      <c r="M1" s="64" t="s">
        <v>185</v>
      </c>
      <c r="N1" s="64" t="s">
        <v>186</v>
      </c>
      <c r="O1" s="64" t="s">
        <v>187</v>
      </c>
      <c r="P1" s="64" t="s">
        <v>188</v>
      </c>
    </row>
    <row r="2" spans="1:16" x14ac:dyDescent="0.3">
      <c r="A2" s="97"/>
      <c r="B2" s="97"/>
      <c r="C2" s="98"/>
      <c r="D2" s="98"/>
      <c r="E2" s="98"/>
      <c r="F2" s="94"/>
      <c r="G2" s="85"/>
      <c r="H2" s="85"/>
      <c r="I2" s="85"/>
      <c r="J2" s="85"/>
      <c r="K2" s="85"/>
      <c r="L2" s="85"/>
      <c r="M2" s="85"/>
      <c r="N2" s="85"/>
      <c r="O2" s="85"/>
      <c r="P2" s="27">
        <v>1</v>
      </c>
    </row>
    <row r="3" spans="1:16" x14ac:dyDescent="0.3">
      <c r="A3" s="97"/>
      <c r="B3" s="97"/>
      <c r="C3" s="98"/>
      <c r="D3" s="98"/>
      <c r="E3" s="98"/>
      <c r="F3" s="94"/>
      <c r="G3" s="85"/>
      <c r="H3" s="85"/>
      <c r="I3" s="85"/>
      <c r="J3" s="85"/>
      <c r="K3" s="85"/>
      <c r="L3" s="85"/>
      <c r="M3" s="85"/>
      <c r="N3" s="85"/>
      <c r="O3" s="85"/>
      <c r="P3" s="27">
        <v>2</v>
      </c>
    </row>
    <row r="4" spans="1:16" x14ac:dyDescent="0.3">
      <c r="A4" s="97"/>
      <c r="B4" s="97"/>
      <c r="C4" s="98"/>
      <c r="D4" s="98"/>
      <c r="E4" s="98"/>
      <c r="F4" s="94"/>
      <c r="G4" s="85"/>
      <c r="H4" s="85"/>
      <c r="I4" s="85"/>
      <c r="J4" s="85"/>
      <c r="K4" s="85"/>
      <c r="L4" s="85"/>
      <c r="M4" s="85"/>
      <c r="N4" s="85"/>
      <c r="O4" s="85"/>
      <c r="P4" s="27">
        <v>3</v>
      </c>
    </row>
    <row r="5" spans="1:16" x14ac:dyDescent="0.3">
      <c r="A5" s="97"/>
      <c r="B5" s="97"/>
      <c r="C5" s="98"/>
      <c r="D5" s="98"/>
      <c r="E5" s="98"/>
      <c r="F5" s="94"/>
      <c r="G5" s="85"/>
      <c r="H5" s="85"/>
      <c r="I5" s="85"/>
      <c r="J5" s="85"/>
      <c r="K5" s="85"/>
      <c r="L5" s="85"/>
      <c r="M5" s="85"/>
      <c r="N5" s="85"/>
      <c r="O5" s="85"/>
      <c r="P5" s="27">
        <v>4</v>
      </c>
    </row>
    <row r="6" spans="1:16" x14ac:dyDescent="0.3">
      <c r="A6" s="97"/>
      <c r="B6" s="97"/>
      <c r="C6" s="98"/>
      <c r="D6" s="98"/>
      <c r="E6" s="98"/>
      <c r="F6" s="94"/>
      <c r="G6" s="85"/>
      <c r="H6" s="85"/>
      <c r="I6" s="85"/>
      <c r="J6" s="85"/>
      <c r="K6" s="85"/>
      <c r="L6" s="85"/>
      <c r="M6" s="85"/>
      <c r="N6" s="85"/>
      <c r="O6" s="85"/>
      <c r="P6" s="27">
        <v>5</v>
      </c>
    </row>
    <row r="7" spans="1:16" x14ac:dyDescent="0.3">
      <c r="A7" s="97"/>
      <c r="B7" s="97"/>
      <c r="C7" s="98"/>
      <c r="D7" s="98"/>
      <c r="E7" s="98"/>
      <c r="F7" s="94"/>
      <c r="G7" s="85"/>
      <c r="H7" s="85"/>
      <c r="I7" s="85"/>
      <c r="J7" s="85"/>
      <c r="K7" s="85"/>
      <c r="L7" s="85"/>
      <c r="M7" s="85"/>
      <c r="N7" s="85"/>
      <c r="O7" s="85"/>
      <c r="P7" s="27">
        <v>6</v>
      </c>
    </row>
    <row r="8" spans="1:16" x14ac:dyDescent="0.3">
      <c r="A8" s="97"/>
      <c r="B8" s="97"/>
      <c r="C8" s="98"/>
      <c r="D8" s="98"/>
      <c r="E8" s="98"/>
      <c r="F8" s="94"/>
      <c r="G8" s="85"/>
      <c r="H8" s="85"/>
      <c r="I8" s="85"/>
      <c r="J8" s="85"/>
      <c r="K8" s="85"/>
      <c r="L8" s="85"/>
      <c r="M8" s="85"/>
      <c r="N8" s="85"/>
      <c r="O8" s="85"/>
      <c r="P8" s="27">
        <v>7</v>
      </c>
    </row>
    <row r="9" spans="1:16" x14ac:dyDescent="0.3">
      <c r="A9" s="97"/>
      <c r="B9" s="97"/>
      <c r="C9" s="98"/>
      <c r="D9" s="98"/>
      <c r="E9" s="98"/>
      <c r="F9" s="94"/>
      <c r="G9" s="85"/>
      <c r="H9" s="85"/>
      <c r="I9" s="85"/>
      <c r="J9" s="85"/>
      <c r="K9" s="85"/>
      <c r="L9" s="85"/>
      <c r="M9" s="85"/>
      <c r="N9" s="85"/>
      <c r="O9" s="85"/>
      <c r="P9" s="27">
        <v>8</v>
      </c>
    </row>
    <row r="10" spans="1:16" x14ac:dyDescent="0.3">
      <c r="A10" s="97"/>
      <c r="B10" s="97"/>
      <c r="C10" s="98"/>
      <c r="D10" s="98"/>
      <c r="E10" s="98"/>
      <c r="F10" s="94"/>
      <c r="G10" s="85"/>
      <c r="H10" s="85"/>
      <c r="I10" s="85"/>
      <c r="J10" s="85"/>
      <c r="K10" s="85"/>
      <c r="L10" s="85"/>
      <c r="M10" s="85"/>
      <c r="N10" s="85"/>
      <c r="O10" s="85"/>
      <c r="P10" s="27">
        <v>9</v>
      </c>
    </row>
    <row r="11" spans="1:16" x14ac:dyDescent="0.3">
      <c r="A11" s="97"/>
      <c r="B11" s="97"/>
      <c r="C11" s="98"/>
      <c r="D11" s="98"/>
      <c r="E11" s="98"/>
      <c r="F11" s="94"/>
      <c r="G11" s="85"/>
      <c r="H11" s="85"/>
      <c r="I11" s="85"/>
      <c r="J11" s="85"/>
      <c r="K11" s="85"/>
      <c r="L11" s="85"/>
      <c r="M11" s="85"/>
      <c r="N11" s="85"/>
      <c r="O11" s="85"/>
      <c r="P11" s="27">
        <v>10</v>
      </c>
    </row>
    <row r="12" spans="1:16" x14ac:dyDescent="0.3">
      <c r="A12" s="97"/>
      <c r="B12" s="97"/>
      <c r="C12" s="98"/>
      <c r="D12" s="98"/>
      <c r="E12" s="98"/>
      <c r="F12" s="94"/>
      <c r="G12" s="85"/>
      <c r="H12" s="85"/>
      <c r="I12" s="85"/>
      <c r="J12" s="85"/>
      <c r="K12" s="85"/>
      <c r="L12" s="85"/>
      <c r="M12" s="85"/>
      <c r="N12" s="85"/>
      <c r="O12" s="85"/>
      <c r="P12" s="27">
        <v>11</v>
      </c>
    </row>
    <row r="13" spans="1:16" x14ac:dyDescent="0.3">
      <c r="A13" s="97"/>
      <c r="B13" s="97"/>
      <c r="C13" s="98"/>
      <c r="D13" s="98"/>
      <c r="E13" s="98"/>
      <c r="F13" s="94"/>
      <c r="G13" s="85"/>
      <c r="H13" s="85"/>
      <c r="I13" s="85"/>
      <c r="J13" s="85"/>
      <c r="K13" s="85"/>
      <c r="L13" s="85"/>
      <c r="M13" s="85"/>
      <c r="N13" s="85"/>
      <c r="O13" s="85"/>
      <c r="P13" s="27">
        <v>12</v>
      </c>
    </row>
    <row r="14" spans="1:16" x14ac:dyDescent="0.3">
      <c r="A14" s="97"/>
      <c r="B14" s="97"/>
      <c r="C14" s="98"/>
      <c r="D14" s="98"/>
      <c r="E14" s="98"/>
      <c r="F14" s="94"/>
      <c r="G14" s="85"/>
      <c r="H14" s="85"/>
      <c r="I14" s="85"/>
      <c r="J14" s="85"/>
      <c r="K14" s="85"/>
      <c r="L14" s="85"/>
      <c r="M14" s="85"/>
      <c r="N14" s="85"/>
      <c r="O14" s="85"/>
      <c r="P14" s="27">
        <v>13</v>
      </c>
    </row>
    <row r="15" spans="1:16" x14ac:dyDescent="0.3">
      <c r="A15" s="97"/>
      <c r="B15" s="97"/>
      <c r="C15" s="98"/>
      <c r="D15" s="98"/>
      <c r="E15" s="98"/>
      <c r="F15" s="94"/>
      <c r="G15" s="85"/>
      <c r="H15" s="85"/>
      <c r="I15" s="85"/>
      <c r="J15" s="85"/>
      <c r="K15" s="85"/>
      <c r="L15" s="85"/>
      <c r="M15" s="85"/>
      <c r="N15" s="85"/>
      <c r="O15" s="85"/>
      <c r="P15" s="27">
        <v>14</v>
      </c>
    </row>
    <row r="16" spans="1:16" x14ac:dyDescent="0.3">
      <c r="A16" s="97"/>
      <c r="B16" s="97"/>
      <c r="C16" s="98"/>
      <c r="D16" s="98"/>
      <c r="E16" s="98"/>
      <c r="F16" s="94"/>
      <c r="G16" s="85"/>
      <c r="H16" s="85"/>
      <c r="I16" s="85"/>
      <c r="J16" s="85"/>
      <c r="K16" s="85"/>
      <c r="L16" s="85"/>
      <c r="M16" s="85"/>
      <c r="N16" s="85"/>
      <c r="O16" s="85"/>
      <c r="P16" s="27">
        <v>15</v>
      </c>
    </row>
    <row r="17" spans="1:16" x14ac:dyDescent="0.3">
      <c r="A17" s="97"/>
      <c r="B17" s="97"/>
      <c r="C17" s="98"/>
      <c r="D17" s="98"/>
      <c r="E17" s="98"/>
      <c r="F17" s="94"/>
      <c r="G17" s="85"/>
      <c r="H17" s="85"/>
      <c r="I17" s="85"/>
      <c r="J17" s="85"/>
      <c r="K17" s="85"/>
      <c r="L17" s="85"/>
      <c r="M17" s="85"/>
      <c r="N17" s="85"/>
      <c r="O17" s="85"/>
      <c r="P17" s="27">
        <v>16</v>
      </c>
    </row>
    <row r="18" spans="1:16" x14ac:dyDescent="0.3">
      <c r="A18" s="97"/>
      <c r="B18" s="97"/>
      <c r="C18" s="98"/>
      <c r="D18" s="98"/>
      <c r="E18" s="98"/>
      <c r="F18" s="94"/>
      <c r="G18" s="85"/>
      <c r="H18" s="85"/>
      <c r="I18" s="85"/>
      <c r="J18" s="85"/>
      <c r="K18" s="85"/>
      <c r="L18" s="85"/>
      <c r="M18" s="85"/>
      <c r="N18" s="85"/>
      <c r="O18" s="85"/>
      <c r="P18" s="27">
        <v>17</v>
      </c>
    </row>
    <row r="19" spans="1:16" x14ac:dyDescent="0.3">
      <c r="A19" s="97"/>
      <c r="B19" s="97"/>
      <c r="C19" s="98"/>
      <c r="D19" s="98"/>
      <c r="E19" s="98"/>
      <c r="F19" s="94"/>
      <c r="G19" s="85"/>
      <c r="H19" s="85"/>
      <c r="I19" s="85"/>
      <c r="J19" s="85"/>
      <c r="K19" s="85"/>
      <c r="L19" s="85"/>
      <c r="M19" s="85"/>
      <c r="N19" s="85"/>
      <c r="O19" s="85"/>
      <c r="P19" s="27">
        <v>18</v>
      </c>
    </row>
    <row r="20" spans="1:16" x14ac:dyDescent="0.3">
      <c r="A20" s="97"/>
      <c r="B20" s="97"/>
      <c r="C20" s="98"/>
      <c r="D20" s="98"/>
      <c r="E20" s="98"/>
      <c r="F20" s="94"/>
      <c r="G20" s="85"/>
      <c r="H20" s="85"/>
      <c r="I20" s="85"/>
      <c r="J20" s="85"/>
      <c r="K20" s="85"/>
      <c r="L20" s="85"/>
      <c r="M20" s="85"/>
      <c r="N20" s="85"/>
      <c r="O20" s="85"/>
      <c r="P20" s="27">
        <v>19</v>
      </c>
    </row>
    <row r="21" spans="1:16" x14ac:dyDescent="0.3">
      <c r="A21" s="97"/>
      <c r="B21" s="97"/>
      <c r="C21" s="98"/>
      <c r="D21" s="98"/>
      <c r="E21" s="98"/>
      <c r="F21" s="94"/>
      <c r="G21" s="85"/>
      <c r="H21" s="85"/>
      <c r="I21" s="85"/>
      <c r="J21" s="85"/>
      <c r="K21" s="85"/>
      <c r="L21" s="85"/>
      <c r="M21" s="85"/>
      <c r="N21" s="85"/>
      <c r="O21" s="85"/>
      <c r="P21" s="27">
        <v>20</v>
      </c>
    </row>
    <row r="22" spans="1:16" x14ac:dyDescent="0.3">
      <c r="A22" s="97"/>
      <c r="B22" s="97"/>
      <c r="C22" s="98"/>
      <c r="D22" s="98"/>
      <c r="E22" s="98"/>
      <c r="F22" s="94"/>
      <c r="G22" s="85"/>
      <c r="H22" s="85"/>
      <c r="I22" s="85"/>
      <c r="J22" s="85"/>
      <c r="K22" s="85"/>
      <c r="L22" s="85"/>
      <c r="M22" s="85"/>
      <c r="N22" s="85"/>
      <c r="O22" s="85"/>
      <c r="P22" s="27">
        <v>21</v>
      </c>
    </row>
    <row r="23" spans="1:16" x14ac:dyDescent="0.3">
      <c r="A23" s="97"/>
      <c r="B23" s="97"/>
      <c r="C23" s="98"/>
      <c r="D23" s="98"/>
      <c r="E23" s="98"/>
      <c r="F23" s="94"/>
      <c r="G23" s="85"/>
      <c r="H23" s="85"/>
      <c r="I23" s="85"/>
      <c r="J23" s="85"/>
      <c r="K23" s="85"/>
      <c r="L23" s="85"/>
      <c r="M23" s="85"/>
      <c r="N23" s="85"/>
      <c r="O23" s="85"/>
      <c r="P23" s="27">
        <v>22</v>
      </c>
    </row>
    <row r="24" spans="1:16" x14ac:dyDescent="0.3">
      <c r="A24" s="97"/>
      <c r="B24" s="97"/>
      <c r="C24" s="98"/>
      <c r="D24" s="98"/>
      <c r="E24" s="98"/>
      <c r="F24" s="94"/>
      <c r="G24" s="85"/>
      <c r="H24" s="85"/>
      <c r="I24" s="85"/>
      <c r="J24" s="85"/>
      <c r="K24" s="85"/>
      <c r="L24" s="85"/>
      <c r="M24" s="85"/>
      <c r="N24" s="85"/>
      <c r="O24" s="85"/>
      <c r="P24" s="27">
        <v>23</v>
      </c>
    </row>
    <row r="25" spans="1:16" x14ac:dyDescent="0.3">
      <c r="A25" s="97"/>
      <c r="B25" s="97"/>
      <c r="C25" s="98"/>
      <c r="D25" s="98"/>
      <c r="E25" s="98"/>
      <c r="F25" s="94"/>
      <c r="G25" s="85"/>
      <c r="H25" s="85"/>
      <c r="I25" s="85"/>
      <c r="J25" s="85"/>
      <c r="K25" s="85"/>
      <c r="L25" s="85"/>
      <c r="M25" s="85"/>
      <c r="N25" s="85"/>
      <c r="O25" s="85"/>
      <c r="P25" s="27">
        <v>24</v>
      </c>
    </row>
    <row r="26" spans="1:16" x14ac:dyDescent="0.3">
      <c r="A26" s="97"/>
      <c r="B26" s="97"/>
      <c r="C26" s="98"/>
      <c r="D26" s="98"/>
      <c r="E26" s="98"/>
      <c r="F26" s="94"/>
      <c r="G26" s="85"/>
      <c r="H26" s="85"/>
      <c r="I26" s="85"/>
      <c r="J26" s="85"/>
      <c r="K26" s="85"/>
      <c r="L26" s="85"/>
      <c r="M26" s="85"/>
      <c r="N26" s="85"/>
      <c r="O26" s="85"/>
      <c r="P26" s="27">
        <v>25</v>
      </c>
    </row>
    <row r="27" spans="1:16" x14ac:dyDescent="0.3">
      <c r="A27" s="97"/>
      <c r="B27" s="97"/>
      <c r="C27" s="98"/>
      <c r="D27" s="98"/>
      <c r="E27" s="98"/>
      <c r="F27" s="94"/>
      <c r="G27" s="85"/>
      <c r="H27" s="85"/>
      <c r="I27" s="85"/>
      <c r="J27" s="85"/>
      <c r="K27" s="85"/>
      <c r="L27" s="85"/>
      <c r="M27" s="85"/>
      <c r="N27" s="85"/>
      <c r="O27" s="85"/>
      <c r="P27" s="27">
        <v>26</v>
      </c>
    </row>
    <row r="28" spans="1:16" x14ac:dyDescent="0.3">
      <c r="A28" s="97"/>
      <c r="B28" s="97"/>
      <c r="C28" s="98"/>
      <c r="D28" s="98"/>
      <c r="E28" s="98"/>
      <c r="F28" s="94"/>
      <c r="G28" s="85"/>
      <c r="H28" s="85"/>
      <c r="I28" s="85"/>
      <c r="J28" s="85"/>
      <c r="K28" s="85"/>
      <c r="L28" s="85"/>
      <c r="M28" s="85"/>
      <c r="N28" s="85"/>
      <c r="O28" s="85"/>
      <c r="P28" s="27">
        <v>27</v>
      </c>
    </row>
    <row r="29" spans="1:16" x14ac:dyDescent="0.3">
      <c r="A29" s="97"/>
      <c r="B29" s="97"/>
      <c r="C29" s="98"/>
      <c r="D29" s="98"/>
      <c r="E29" s="98"/>
      <c r="F29" s="94"/>
      <c r="G29" s="85"/>
      <c r="H29" s="85"/>
      <c r="I29" s="85"/>
      <c r="J29" s="85"/>
      <c r="K29" s="85"/>
      <c r="L29" s="85"/>
      <c r="M29" s="85"/>
      <c r="N29" s="85"/>
      <c r="O29" s="85"/>
      <c r="P29" s="27">
        <v>28</v>
      </c>
    </row>
    <row r="30" spans="1:16" x14ac:dyDescent="0.3">
      <c r="A30" s="97"/>
      <c r="B30" s="97"/>
      <c r="C30" s="98"/>
      <c r="D30" s="98"/>
      <c r="E30" s="98"/>
      <c r="F30" s="94"/>
      <c r="G30" s="85"/>
      <c r="H30" s="85"/>
      <c r="I30" s="85"/>
      <c r="J30" s="85"/>
      <c r="K30" s="85"/>
      <c r="L30" s="85"/>
      <c r="M30" s="85"/>
      <c r="N30" s="85"/>
      <c r="O30" s="85"/>
      <c r="P30" s="27">
        <v>29</v>
      </c>
    </row>
    <row r="31" spans="1:16" x14ac:dyDescent="0.3">
      <c r="A31" s="97"/>
      <c r="B31" s="97"/>
      <c r="C31" s="98"/>
      <c r="D31" s="98"/>
      <c r="E31" s="98"/>
      <c r="F31" s="94"/>
      <c r="G31" s="85"/>
      <c r="H31" s="85"/>
      <c r="I31" s="85"/>
      <c r="J31" s="85"/>
      <c r="K31" s="85"/>
      <c r="L31" s="85"/>
      <c r="M31" s="85"/>
      <c r="N31" s="85"/>
      <c r="O31" s="85"/>
      <c r="P31" s="27">
        <v>30</v>
      </c>
    </row>
    <row r="32" spans="1:16" x14ac:dyDescent="0.3">
      <c r="A32" s="97"/>
      <c r="B32" s="97"/>
      <c r="C32" s="98"/>
      <c r="D32" s="98"/>
      <c r="E32" s="98"/>
      <c r="F32" s="94"/>
      <c r="G32" s="85"/>
      <c r="H32" s="85"/>
      <c r="I32" s="85"/>
      <c r="J32" s="85"/>
      <c r="K32" s="85"/>
      <c r="L32" s="85"/>
      <c r="M32" s="85"/>
      <c r="N32" s="85"/>
      <c r="O32" s="85"/>
      <c r="P32" s="27">
        <v>31</v>
      </c>
    </row>
    <row r="33" spans="1:16" x14ac:dyDescent="0.3">
      <c r="A33" s="97"/>
      <c r="B33" s="97"/>
      <c r="C33" s="98"/>
      <c r="D33" s="98"/>
      <c r="E33" s="98"/>
      <c r="F33" s="94"/>
      <c r="G33" s="85"/>
      <c r="H33" s="85"/>
      <c r="I33" s="85"/>
      <c r="J33" s="85"/>
      <c r="K33" s="85"/>
      <c r="L33" s="85"/>
      <c r="M33" s="85"/>
      <c r="N33" s="85"/>
      <c r="O33" s="85"/>
      <c r="P33" s="27">
        <v>32</v>
      </c>
    </row>
    <row r="34" spans="1:16" x14ac:dyDescent="0.3">
      <c r="A34" s="97"/>
      <c r="B34" s="97"/>
      <c r="C34" s="98"/>
      <c r="D34" s="98"/>
      <c r="E34" s="98"/>
      <c r="F34" s="94"/>
      <c r="G34" s="85"/>
      <c r="H34" s="85"/>
      <c r="I34" s="85"/>
      <c r="J34" s="85"/>
      <c r="K34" s="85"/>
      <c r="L34" s="85"/>
      <c r="M34" s="85"/>
      <c r="N34" s="85"/>
      <c r="O34" s="85"/>
      <c r="P34" s="27">
        <v>33</v>
      </c>
    </row>
    <row r="35" spans="1:16" x14ac:dyDescent="0.3">
      <c r="A35" s="97"/>
      <c r="B35" s="97"/>
      <c r="C35" s="98"/>
      <c r="D35" s="98"/>
      <c r="E35" s="98"/>
      <c r="F35" s="94"/>
      <c r="G35" s="85"/>
      <c r="H35" s="85"/>
      <c r="I35" s="85"/>
      <c r="J35" s="85"/>
      <c r="K35" s="85"/>
      <c r="L35" s="85"/>
      <c r="M35" s="85"/>
      <c r="N35" s="85"/>
      <c r="O35" s="85"/>
      <c r="P35" s="27">
        <v>34</v>
      </c>
    </row>
    <row r="36" spans="1:16" x14ac:dyDescent="0.3">
      <c r="A36" s="97"/>
      <c r="B36" s="97"/>
      <c r="C36" s="98"/>
      <c r="D36" s="98"/>
      <c r="E36" s="98"/>
      <c r="F36" s="94"/>
      <c r="G36" s="85"/>
      <c r="H36" s="85"/>
      <c r="I36" s="85"/>
      <c r="J36" s="85"/>
      <c r="K36" s="85"/>
      <c r="L36" s="85"/>
      <c r="M36" s="85"/>
      <c r="N36" s="85"/>
      <c r="O36" s="85"/>
      <c r="P36" s="27">
        <v>35</v>
      </c>
    </row>
    <row r="37" spans="1:16" x14ac:dyDescent="0.3">
      <c r="A37" s="97"/>
      <c r="B37" s="97"/>
      <c r="C37" s="98"/>
      <c r="D37" s="98"/>
      <c r="E37" s="98"/>
      <c r="F37" s="94"/>
      <c r="G37" s="85"/>
      <c r="H37" s="85"/>
      <c r="I37" s="85"/>
      <c r="J37" s="85"/>
      <c r="K37" s="85"/>
      <c r="L37" s="85"/>
      <c r="M37" s="85"/>
      <c r="N37" s="85"/>
      <c r="O37" s="85"/>
      <c r="P37" s="27">
        <v>36</v>
      </c>
    </row>
    <row r="38" spans="1:16" x14ac:dyDescent="0.3">
      <c r="A38" s="97"/>
      <c r="B38" s="97"/>
      <c r="C38" s="98"/>
      <c r="D38" s="98"/>
      <c r="E38" s="98"/>
      <c r="F38" s="94"/>
      <c r="G38" s="85"/>
      <c r="H38" s="85"/>
      <c r="I38" s="85"/>
      <c r="J38" s="85"/>
      <c r="K38" s="85"/>
      <c r="L38" s="85"/>
      <c r="M38" s="85"/>
      <c r="N38" s="85"/>
      <c r="O38" s="85"/>
      <c r="P38" s="27">
        <v>37</v>
      </c>
    </row>
    <row r="39" spans="1:16" x14ac:dyDescent="0.3">
      <c r="A39" s="97"/>
      <c r="B39" s="97"/>
      <c r="C39" s="98"/>
      <c r="D39" s="98"/>
      <c r="E39" s="98"/>
      <c r="F39" s="94"/>
      <c r="G39" s="85"/>
      <c r="H39" s="85"/>
      <c r="I39" s="85"/>
      <c r="J39" s="85"/>
      <c r="K39" s="85"/>
      <c r="L39" s="85"/>
      <c r="M39" s="85"/>
      <c r="N39" s="85"/>
      <c r="O39" s="85"/>
      <c r="P39" s="27">
        <v>38</v>
      </c>
    </row>
    <row r="40" spans="1:16" x14ac:dyDescent="0.3">
      <c r="A40" s="97"/>
      <c r="B40" s="97"/>
      <c r="C40" s="98"/>
      <c r="D40" s="98"/>
      <c r="E40" s="98"/>
      <c r="F40" s="94"/>
      <c r="G40" s="85"/>
      <c r="H40" s="85"/>
      <c r="I40" s="85"/>
      <c r="J40" s="85"/>
      <c r="K40" s="85"/>
      <c r="L40" s="85"/>
      <c r="M40" s="85"/>
      <c r="N40" s="85"/>
      <c r="O40" s="85"/>
      <c r="P40" s="27">
        <v>39</v>
      </c>
    </row>
    <row r="41" spans="1:16" x14ac:dyDescent="0.3">
      <c r="A41" s="97"/>
      <c r="B41" s="97"/>
      <c r="C41" s="98"/>
      <c r="D41" s="98"/>
      <c r="E41" s="98"/>
      <c r="F41" s="94"/>
      <c r="G41" s="85"/>
      <c r="H41" s="85"/>
      <c r="I41" s="85"/>
      <c r="J41" s="85"/>
      <c r="K41" s="85"/>
      <c r="L41" s="85"/>
      <c r="M41" s="85"/>
      <c r="N41" s="85"/>
      <c r="O41" s="85"/>
      <c r="P41" s="27">
        <v>40</v>
      </c>
    </row>
    <row r="42" spans="1:16" x14ac:dyDescent="0.3">
      <c r="A42" s="97"/>
      <c r="B42" s="97"/>
      <c r="C42" s="98"/>
      <c r="D42" s="98"/>
      <c r="E42" s="98"/>
      <c r="F42" s="94"/>
      <c r="G42" s="85"/>
      <c r="H42" s="85"/>
      <c r="I42" s="85"/>
      <c r="J42" s="85"/>
      <c r="K42" s="85"/>
      <c r="L42" s="85"/>
      <c r="M42" s="85"/>
      <c r="N42" s="85"/>
      <c r="O42" s="85"/>
      <c r="P42" s="27">
        <v>41</v>
      </c>
    </row>
    <row r="43" spans="1:16" x14ac:dyDescent="0.3">
      <c r="A43" s="97"/>
      <c r="B43" s="97"/>
      <c r="C43" s="98"/>
      <c r="D43" s="98"/>
      <c r="E43" s="98"/>
      <c r="F43" s="94"/>
      <c r="G43" s="85"/>
      <c r="H43" s="85"/>
      <c r="I43" s="85"/>
      <c r="J43" s="85"/>
      <c r="K43" s="85"/>
      <c r="L43" s="85"/>
      <c r="M43" s="85"/>
      <c r="N43" s="85"/>
      <c r="O43" s="85"/>
      <c r="P43" s="27">
        <v>42</v>
      </c>
    </row>
    <row r="44" spans="1:16" x14ac:dyDescent="0.3">
      <c r="A44" s="97"/>
      <c r="B44" s="97"/>
      <c r="C44" s="98"/>
      <c r="D44" s="98"/>
      <c r="E44" s="98"/>
      <c r="F44" s="94"/>
      <c r="G44" s="85"/>
      <c r="H44" s="85"/>
      <c r="I44" s="85"/>
      <c r="J44" s="85"/>
      <c r="K44" s="85"/>
      <c r="L44" s="85"/>
      <c r="M44" s="85"/>
      <c r="N44" s="85"/>
      <c r="O44" s="85"/>
      <c r="P44" s="27">
        <v>43</v>
      </c>
    </row>
    <row r="45" spans="1:16" x14ac:dyDescent="0.3">
      <c r="A45" s="97"/>
      <c r="B45" s="97"/>
      <c r="C45" s="98"/>
      <c r="D45" s="98"/>
      <c r="E45" s="98"/>
      <c r="F45" s="94"/>
      <c r="G45" s="85"/>
      <c r="H45" s="85"/>
      <c r="I45" s="85"/>
      <c r="J45" s="85"/>
      <c r="K45" s="85"/>
      <c r="L45" s="85"/>
      <c r="M45" s="85"/>
      <c r="N45" s="85"/>
      <c r="O45" s="85"/>
      <c r="P45" s="27">
        <v>44</v>
      </c>
    </row>
    <row r="46" spans="1:16" x14ac:dyDescent="0.3">
      <c r="A46" s="97"/>
      <c r="B46" s="97"/>
      <c r="C46" s="98"/>
      <c r="D46" s="98"/>
      <c r="E46" s="98"/>
      <c r="F46" s="94"/>
      <c r="G46" s="85"/>
      <c r="H46" s="85"/>
      <c r="I46" s="85"/>
      <c r="J46" s="85"/>
      <c r="K46" s="85"/>
      <c r="L46" s="85"/>
      <c r="M46" s="85"/>
      <c r="N46" s="85"/>
      <c r="O46" s="85"/>
      <c r="P46" s="27">
        <v>45</v>
      </c>
    </row>
    <row r="47" spans="1:16" x14ac:dyDescent="0.3">
      <c r="A47" s="97"/>
      <c r="B47" s="97"/>
      <c r="C47" s="98"/>
      <c r="D47" s="98"/>
      <c r="E47" s="98"/>
      <c r="F47" s="94"/>
      <c r="G47" s="85"/>
      <c r="H47" s="85"/>
      <c r="I47" s="85"/>
      <c r="J47" s="85"/>
      <c r="K47" s="85"/>
      <c r="L47" s="85"/>
      <c r="M47" s="85"/>
      <c r="N47" s="85"/>
      <c r="O47" s="85"/>
      <c r="P47" s="27">
        <v>46</v>
      </c>
    </row>
    <row r="48" spans="1:16" x14ac:dyDescent="0.3">
      <c r="A48" s="97"/>
      <c r="B48" s="97"/>
      <c r="C48" s="98"/>
      <c r="D48" s="98"/>
      <c r="E48" s="98"/>
      <c r="F48" s="94"/>
      <c r="G48" s="85"/>
      <c r="H48" s="85"/>
      <c r="I48" s="85"/>
      <c r="J48" s="85"/>
      <c r="K48" s="85"/>
      <c r="L48" s="85"/>
      <c r="M48" s="85"/>
      <c r="N48" s="85"/>
      <c r="O48" s="85"/>
      <c r="P48" s="27">
        <v>47</v>
      </c>
    </row>
    <row r="49" spans="1:16" x14ac:dyDescent="0.3">
      <c r="A49" s="97"/>
      <c r="B49" s="97"/>
      <c r="C49" s="98"/>
      <c r="D49" s="98"/>
      <c r="E49" s="98"/>
      <c r="F49" s="94"/>
      <c r="G49" s="85"/>
      <c r="H49" s="85"/>
      <c r="I49" s="85"/>
      <c r="J49" s="85"/>
      <c r="K49" s="85"/>
      <c r="L49" s="85"/>
      <c r="M49" s="85"/>
      <c r="N49" s="85"/>
      <c r="O49" s="85"/>
      <c r="P49" s="27">
        <v>48</v>
      </c>
    </row>
    <row r="50" spans="1:16" x14ac:dyDescent="0.3">
      <c r="A50" s="97"/>
      <c r="B50" s="97"/>
      <c r="C50" s="98"/>
      <c r="D50" s="98"/>
      <c r="E50" s="98"/>
      <c r="F50" s="94"/>
      <c r="G50" s="85"/>
      <c r="H50" s="85"/>
      <c r="I50" s="85"/>
      <c r="J50" s="85"/>
      <c r="K50" s="85"/>
      <c r="L50" s="85"/>
      <c r="M50" s="85"/>
      <c r="N50" s="85"/>
      <c r="O50" s="85"/>
      <c r="P50" s="27">
        <v>49</v>
      </c>
    </row>
    <row r="51" spans="1:16" x14ac:dyDescent="0.3">
      <c r="A51" s="97"/>
      <c r="B51" s="97"/>
      <c r="C51" s="98"/>
      <c r="D51" s="98"/>
      <c r="E51" s="98"/>
      <c r="F51" s="94"/>
      <c r="G51" s="85"/>
      <c r="H51" s="85"/>
      <c r="I51" s="85"/>
      <c r="J51" s="85"/>
      <c r="K51" s="85"/>
      <c r="L51" s="85"/>
      <c r="M51" s="85"/>
      <c r="N51" s="85"/>
      <c r="O51" s="85"/>
      <c r="P51" s="27">
        <v>50</v>
      </c>
    </row>
    <row r="52" spans="1:16" x14ac:dyDescent="0.3">
      <c r="A52" s="97"/>
      <c r="B52" s="97"/>
      <c r="C52" s="98"/>
      <c r="D52" s="98"/>
      <c r="E52" s="98"/>
      <c r="F52" s="94"/>
      <c r="G52" s="85"/>
      <c r="H52" s="85"/>
      <c r="I52" s="85"/>
      <c r="J52" s="85"/>
      <c r="K52" s="85"/>
      <c r="L52" s="85"/>
      <c r="M52" s="85"/>
      <c r="N52" s="85"/>
      <c r="O52" s="85"/>
      <c r="P52" s="27">
        <v>51</v>
      </c>
    </row>
    <row r="53" spans="1:16" x14ac:dyDescent="0.3">
      <c r="A53" s="97"/>
      <c r="B53" s="97"/>
      <c r="C53" s="98"/>
      <c r="D53" s="98"/>
      <c r="E53" s="98"/>
      <c r="F53" s="94"/>
      <c r="G53" s="85"/>
      <c r="H53" s="85"/>
      <c r="I53" s="85"/>
      <c r="J53" s="85"/>
      <c r="K53" s="85"/>
      <c r="L53" s="85"/>
      <c r="M53" s="85"/>
      <c r="N53" s="85"/>
      <c r="O53" s="85"/>
      <c r="P53" s="27">
        <v>52</v>
      </c>
    </row>
    <row r="54" spans="1:16" x14ac:dyDescent="0.3">
      <c r="A54" s="97"/>
      <c r="B54" s="97"/>
      <c r="C54" s="98"/>
      <c r="D54" s="98"/>
      <c r="E54" s="98"/>
      <c r="F54" s="94"/>
      <c r="G54" s="85"/>
      <c r="H54" s="85"/>
      <c r="I54" s="85"/>
      <c r="J54" s="85"/>
      <c r="K54" s="85"/>
      <c r="L54" s="85"/>
      <c r="M54" s="85"/>
      <c r="N54" s="85"/>
      <c r="O54" s="85"/>
      <c r="P54" s="27">
        <v>53</v>
      </c>
    </row>
    <row r="55" spans="1:16" x14ac:dyDescent="0.3">
      <c r="A55" s="97"/>
      <c r="B55" s="97"/>
      <c r="C55" s="98"/>
      <c r="D55" s="98"/>
      <c r="E55" s="98"/>
      <c r="F55" s="94"/>
      <c r="G55" s="85"/>
      <c r="H55" s="85"/>
      <c r="I55" s="85"/>
      <c r="J55" s="85"/>
      <c r="K55" s="85"/>
      <c r="L55" s="85"/>
      <c r="M55" s="85"/>
      <c r="N55" s="85"/>
      <c r="O55" s="85"/>
      <c r="P55" s="27">
        <v>54</v>
      </c>
    </row>
    <row r="56" spans="1:16" x14ac:dyDescent="0.3">
      <c r="A56" s="97"/>
      <c r="B56" s="97"/>
      <c r="C56" s="98"/>
      <c r="D56" s="98"/>
      <c r="E56" s="98"/>
      <c r="F56" s="94"/>
      <c r="G56" s="85"/>
      <c r="H56" s="85"/>
      <c r="I56" s="85"/>
      <c r="J56" s="85"/>
      <c r="K56" s="85"/>
      <c r="L56" s="85"/>
      <c r="M56" s="85"/>
      <c r="N56" s="85"/>
      <c r="O56" s="85"/>
      <c r="P56" s="27">
        <v>55</v>
      </c>
    </row>
    <row r="57" spans="1:16" x14ac:dyDescent="0.3">
      <c r="A57" s="97"/>
      <c r="B57" s="97"/>
      <c r="C57" s="98"/>
      <c r="D57" s="98"/>
      <c r="E57" s="98"/>
      <c r="F57" s="94"/>
      <c r="G57" s="85"/>
      <c r="H57" s="85"/>
      <c r="I57" s="85"/>
      <c r="J57" s="85"/>
      <c r="K57" s="85"/>
      <c r="L57" s="85"/>
      <c r="M57" s="85"/>
      <c r="N57" s="85"/>
      <c r="O57" s="85"/>
      <c r="P57" s="27">
        <v>56</v>
      </c>
    </row>
    <row r="58" spans="1:16" x14ac:dyDescent="0.3">
      <c r="A58" s="97"/>
      <c r="B58" s="97"/>
      <c r="C58" s="98"/>
      <c r="D58" s="98"/>
      <c r="E58" s="98"/>
      <c r="F58" s="94"/>
      <c r="G58" s="85"/>
      <c r="H58" s="85"/>
      <c r="I58" s="85"/>
      <c r="J58" s="85"/>
      <c r="K58" s="85"/>
      <c r="L58" s="85"/>
      <c r="M58" s="85"/>
      <c r="N58" s="85"/>
      <c r="O58" s="85"/>
      <c r="P58" s="27">
        <v>57</v>
      </c>
    </row>
    <row r="59" spans="1:16" x14ac:dyDescent="0.3">
      <c r="A59" s="97"/>
      <c r="B59" s="97"/>
      <c r="C59" s="98"/>
      <c r="D59" s="98"/>
      <c r="E59" s="98"/>
      <c r="F59" s="94"/>
      <c r="G59" s="85"/>
      <c r="H59" s="85"/>
      <c r="I59" s="85"/>
      <c r="J59" s="85"/>
      <c r="K59" s="85"/>
      <c r="L59" s="85"/>
      <c r="M59" s="85"/>
      <c r="N59" s="85"/>
      <c r="O59" s="85"/>
      <c r="P59" s="27">
        <v>58</v>
      </c>
    </row>
    <row r="60" spans="1:16" x14ac:dyDescent="0.3">
      <c r="A60" s="97"/>
      <c r="B60" s="97"/>
      <c r="C60" s="98"/>
      <c r="D60" s="98"/>
      <c r="E60" s="98"/>
      <c r="F60" s="94"/>
      <c r="G60" s="85"/>
      <c r="H60" s="85"/>
      <c r="I60" s="85"/>
      <c r="J60" s="85"/>
      <c r="K60" s="85"/>
      <c r="L60" s="85"/>
      <c r="M60" s="85"/>
      <c r="N60" s="85"/>
      <c r="O60" s="85"/>
      <c r="P60" s="27">
        <v>59</v>
      </c>
    </row>
    <row r="61" spans="1:16" x14ac:dyDescent="0.3">
      <c r="A61" s="97"/>
      <c r="B61" s="97"/>
      <c r="C61" s="98"/>
      <c r="D61" s="98"/>
      <c r="E61" s="98"/>
      <c r="F61" s="94"/>
      <c r="G61" s="85"/>
      <c r="H61" s="85"/>
      <c r="I61" s="85"/>
      <c r="J61" s="85"/>
      <c r="K61" s="85"/>
      <c r="L61" s="85"/>
      <c r="M61" s="85"/>
      <c r="N61" s="85"/>
      <c r="O61" s="85"/>
      <c r="P61" s="27">
        <v>60</v>
      </c>
    </row>
    <row r="62" spans="1:16" x14ac:dyDescent="0.3">
      <c r="A62" s="97"/>
      <c r="B62" s="97"/>
      <c r="C62" s="98"/>
      <c r="D62" s="98"/>
      <c r="E62" s="98"/>
      <c r="F62" s="94"/>
      <c r="G62" s="85"/>
      <c r="H62" s="85"/>
      <c r="I62" s="85"/>
      <c r="J62" s="85"/>
      <c r="K62" s="85"/>
      <c r="L62" s="85"/>
      <c r="M62" s="85"/>
      <c r="N62" s="85"/>
      <c r="O62" s="85"/>
      <c r="P62" s="27">
        <v>61</v>
      </c>
    </row>
    <row r="63" spans="1:16" x14ac:dyDescent="0.3">
      <c r="A63" s="97"/>
      <c r="B63" s="97"/>
      <c r="C63" s="98"/>
      <c r="D63" s="98"/>
      <c r="E63" s="98"/>
      <c r="F63" s="94"/>
      <c r="G63" s="85"/>
      <c r="H63" s="85"/>
      <c r="I63" s="85"/>
      <c r="J63" s="85"/>
      <c r="K63" s="85"/>
      <c r="L63" s="85"/>
      <c r="M63" s="85"/>
      <c r="N63" s="85"/>
      <c r="O63" s="85"/>
      <c r="P63" s="27">
        <v>62</v>
      </c>
    </row>
    <row r="64" spans="1:16" x14ac:dyDescent="0.3">
      <c r="A64" s="97"/>
      <c r="B64" s="97"/>
      <c r="C64" s="98"/>
      <c r="D64" s="98"/>
      <c r="E64" s="98"/>
      <c r="F64" s="94"/>
      <c r="G64" s="85"/>
      <c r="H64" s="85"/>
      <c r="I64" s="85"/>
      <c r="J64" s="85"/>
      <c r="K64" s="85"/>
      <c r="L64" s="85"/>
      <c r="M64" s="85"/>
      <c r="N64" s="85"/>
      <c r="O64" s="85"/>
      <c r="P64" s="27">
        <v>63</v>
      </c>
    </row>
    <row r="65" spans="1:16" x14ac:dyDescent="0.3">
      <c r="A65" s="97"/>
      <c r="B65" s="97"/>
      <c r="C65" s="98"/>
      <c r="D65" s="98"/>
      <c r="E65" s="98"/>
      <c r="F65" s="94"/>
      <c r="G65" s="85"/>
      <c r="H65" s="85"/>
      <c r="I65" s="85"/>
      <c r="J65" s="85"/>
      <c r="K65" s="85"/>
      <c r="L65" s="85"/>
      <c r="M65" s="85"/>
      <c r="N65" s="85"/>
      <c r="O65" s="85"/>
      <c r="P65" s="27">
        <v>64</v>
      </c>
    </row>
    <row r="66" spans="1:16" x14ac:dyDescent="0.3">
      <c r="A66" s="97"/>
      <c r="B66" s="97"/>
      <c r="C66" s="98"/>
      <c r="D66" s="98"/>
      <c r="E66" s="98"/>
      <c r="F66" s="94"/>
      <c r="G66" s="85"/>
      <c r="H66" s="85"/>
      <c r="I66" s="85"/>
      <c r="J66" s="85"/>
      <c r="K66" s="85"/>
      <c r="L66" s="85"/>
      <c r="M66" s="85"/>
      <c r="N66" s="85"/>
      <c r="O66" s="85"/>
      <c r="P66" s="27">
        <v>65</v>
      </c>
    </row>
    <row r="67" spans="1:16" x14ac:dyDescent="0.3">
      <c r="A67" s="97"/>
      <c r="B67" s="97"/>
      <c r="C67" s="98"/>
      <c r="D67" s="98"/>
      <c r="E67" s="98"/>
      <c r="F67" s="94"/>
      <c r="G67" s="85"/>
      <c r="H67" s="85"/>
      <c r="I67" s="85"/>
      <c r="J67" s="85"/>
      <c r="K67" s="85"/>
      <c r="L67" s="85"/>
      <c r="M67" s="85"/>
      <c r="N67" s="85"/>
      <c r="O67" s="85"/>
      <c r="P67" s="27">
        <v>66</v>
      </c>
    </row>
    <row r="68" spans="1:16" x14ac:dyDescent="0.3">
      <c r="A68" s="97"/>
      <c r="B68" s="97"/>
      <c r="C68" s="98"/>
      <c r="D68" s="98"/>
      <c r="E68" s="98"/>
      <c r="F68" s="94"/>
      <c r="G68" s="85"/>
      <c r="H68" s="85"/>
      <c r="I68" s="85"/>
      <c r="J68" s="85"/>
      <c r="K68" s="85"/>
      <c r="L68" s="85"/>
      <c r="M68" s="85"/>
      <c r="N68" s="85"/>
      <c r="O68" s="85"/>
      <c r="P68" s="27">
        <v>67</v>
      </c>
    </row>
    <row r="69" spans="1:16" x14ac:dyDescent="0.3">
      <c r="A69" s="97"/>
      <c r="B69" s="97"/>
      <c r="C69" s="98"/>
      <c r="D69" s="98"/>
      <c r="E69" s="98"/>
      <c r="F69" s="94"/>
      <c r="G69" s="85"/>
      <c r="H69" s="85"/>
      <c r="I69" s="85"/>
      <c r="J69" s="85"/>
      <c r="K69" s="85"/>
      <c r="L69" s="85"/>
      <c r="M69" s="85"/>
      <c r="N69" s="85"/>
      <c r="O69" s="85"/>
      <c r="P69" s="27">
        <v>68</v>
      </c>
    </row>
    <row r="70" spans="1:16" x14ac:dyDescent="0.3">
      <c r="A70" s="97"/>
      <c r="B70" s="97"/>
      <c r="C70" s="98"/>
      <c r="D70" s="98"/>
      <c r="E70" s="98"/>
      <c r="F70" s="94"/>
      <c r="G70" s="85"/>
      <c r="H70" s="85"/>
      <c r="I70" s="85"/>
      <c r="J70" s="85"/>
      <c r="K70" s="85"/>
      <c r="L70" s="85"/>
      <c r="M70" s="85"/>
      <c r="N70" s="85"/>
      <c r="O70" s="85"/>
      <c r="P70" s="27">
        <v>69</v>
      </c>
    </row>
  </sheetData>
  <conditionalFormatting sqref="J2:J70">
    <cfRule type="expression" dxfId="0" priority="5">
      <formula>K2="لا"</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B33FF671-FBD5-4BC9-B950-2C9EEA0BC396}">
            <xm:f>AND('البيانات الرئيسية'!$A$2=البيانات!$I$27, $A2&gt;50000)</xm:f>
            <x14:dxf>
              <fill>
                <patternFill>
                  <bgColor rgb="FFC00000"/>
                </patternFill>
              </fill>
            </x14:dxf>
          </x14:cfRule>
          <x14:cfRule type="expression" priority="4" id="{B34A4E09-8B1E-4098-A8E2-B3C9128FDAB5}">
            <xm:f>AND('البيانات الرئيسية'!$A$2=البيانات!$I$26, $A2&gt;25000)</xm:f>
            <x14:dxf>
              <fill>
                <patternFill>
                  <bgColor theme="5"/>
                </patternFill>
              </fill>
            </x14:dxf>
          </x14:cfRule>
          <xm:sqref>A2:A70</xm:sqref>
        </x14:conditionalFormatting>
        <x14:conditionalFormatting xmlns:xm="http://schemas.microsoft.com/office/excel/2006/main">
          <x14:cfRule type="expression" priority="1" id="{1A3E0DCE-53DD-4A9E-91AC-EE5652A67FEE}">
            <xm:f>AND('البيانات الرئيسية'!$A$2=البيانات!$I$27, $B2&gt;50000)</xm:f>
            <x14:dxf>
              <fill>
                <patternFill>
                  <bgColor rgb="FFC00000"/>
                </patternFill>
              </fill>
            </x14:dxf>
          </x14:cfRule>
          <x14:cfRule type="expression" priority="2" id="{241F179F-65F4-417F-9DA0-A8EBEF8D48F2}">
            <xm:f>AND('البيانات الرئيسية'!$A$2=البيانات!$I$26, $B2&gt;25000)</xm:f>
            <x14:dxf>
              <fill>
                <patternFill>
                  <bgColor theme="5"/>
                </patternFill>
              </fill>
            </x14:dxf>
          </x14:cfRule>
          <xm:sqref>B2:B70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0C85F4E-FCAC-4651-91AE-9AB622BB3A36}">
          <x14:formula1>
            <xm:f>البيانات!$F$15:$F$16</xm:f>
          </x14:formula1>
          <xm:sqref>K2:L70</xm:sqref>
        </x14:dataValidation>
        <x14:dataValidation type="list" allowBlank="1" showInputMessage="1" showErrorMessage="1" xr:uid="{F66EB8D4-93AF-44BD-BE3B-D51A0E84B7DC}">
          <x14:formula1>
            <xm:f>البيانات!$H$15:$H$20</xm:f>
          </x14:formula1>
          <xm:sqref>H2:H70</xm:sqref>
        </x14:dataValidation>
        <x14:dataValidation type="list" allowBlank="1" showInputMessage="1" showErrorMessage="1" xr:uid="{32D9C78E-B161-4F4C-8143-1F257061D88D}">
          <x14:formula1>
            <xm:f>البيانات!$I$42:$I$51</xm:f>
          </x14:formula1>
          <xm:sqref>E2:E70</xm:sqref>
        </x14:dataValidation>
        <x14:dataValidation type="list" allowBlank="1" showInputMessage="1" showErrorMessage="1" xr:uid="{093939B3-EFD0-4B83-BE9F-85512DDC3046}">
          <x14:formula1>
            <xm:f>البيانات!$D$15:$D$17</xm:f>
          </x14:formula1>
          <xm:sqref>M2:M70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C475A-DDA4-4BF0-90F0-8AC4718E999D}">
  <sheetPr codeName="Sheet10">
    <tabColor theme="7" tint="0.79998168889431442"/>
  </sheetPr>
  <dimension ref="A1:B15"/>
  <sheetViews>
    <sheetView topLeftCell="A4" workbookViewId="0">
      <selection activeCell="A22" sqref="A22"/>
    </sheetView>
  </sheetViews>
  <sheetFormatPr defaultRowHeight="15" x14ac:dyDescent="0.25"/>
  <cols>
    <col min="1" max="1" width="66.28515625" bestFit="1" customWidth="1"/>
    <col min="2" max="2" width="18.42578125" bestFit="1" customWidth="1"/>
  </cols>
  <sheetData>
    <row r="1" spans="1:2" ht="17.25" x14ac:dyDescent="0.25">
      <c r="A1" s="72" t="s">
        <v>1</v>
      </c>
      <c r="B1" s="99">
        <f>SUM('التجديدات الداخلية'!B2:B70)</f>
        <v>0</v>
      </c>
    </row>
    <row r="2" spans="1:2" ht="17.25" x14ac:dyDescent="0.25">
      <c r="A2" s="73" t="s">
        <v>189</v>
      </c>
      <c r="B2" s="100" cm="1">
        <f t="array" ref="B2">SUM(SUMIFS('التجديدات الداخلية'!B2:B70,'التجديدات الداخلية'!H2:H70,{"متناهية الصغر","صغيرة","متوسطة"}))</f>
        <v>0</v>
      </c>
    </row>
    <row r="3" spans="1:2" ht="17.25" x14ac:dyDescent="0.25">
      <c r="A3" s="73" t="s">
        <v>190</v>
      </c>
      <c r="B3" s="100" cm="1">
        <f t="array" ref="B3">SUM(SUMIFS('التجديدات الداخلية'!B2:B70,'التجديدات الداخلية'!H2:H70,{"متناهية الصغر"}))</f>
        <v>0</v>
      </c>
    </row>
    <row r="4" spans="1:2" ht="17.25" x14ac:dyDescent="0.25">
      <c r="A4" s="73" t="s">
        <v>191</v>
      </c>
      <c r="B4" s="100" cm="1">
        <f t="array" ref="B4">SUM(SUMIFS('التجديدات الداخلية'!B2:B70,'التجديدات الداخلية'!H2:H70,{"صغيرة"}))</f>
        <v>0</v>
      </c>
    </row>
    <row r="5" spans="1:2" ht="18" thickBot="1" x14ac:dyDescent="0.3">
      <c r="A5" s="75" t="s">
        <v>192</v>
      </c>
      <c r="B5" s="101" cm="1">
        <f t="array" ref="B5">SUM(SUMIFS('التجديدات الداخلية'!B2:B70,'التجديدات الداخلية'!H2:H70,{"متوسطة"}))</f>
        <v>0</v>
      </c>
    </row>
    <row r="6" spans="1:2" ht="17.25" x14ac:dyDescent="0.25">
      <c r="A6" s="72" t="s">
        <v>199</v>
      </c>
      <c r="B6" s="77" t="e">
        <f>B2/B1</f>
        <v>#DIV/0!</v>
      </c>
    </row>
    <row r="7" spans="1:2" ht="17.25" x14ac:dyDescent="0.25">
      <c r="A7" s="73" t="s">
        <v>193</v>
      </c>
      <c r="B7" s="78" t="e">
        <f>B3/B1</f>
        <v>#DIV/0!</v>
      </c>
    </row>
    <row r="8" spans="1:2" ht="17.25" x14ac:dyDescent="0.25">
      <c r="A8" s="73" t="s">
        <v>194</v>
      </c>
      <c r="B8" s="78" t="e">
        <f>B4/B1</f>
        <v>#DIV/0!</v>
      </c>
    </row>
    <row r="9" spans="1:2" ht="18" thickBot="1" x14ac:dyDescent="0.3">
      <c r="A9" s="75" t="s">
        <v>195</v>
      </c>
      <c r="B9" s="79" t="e">
        <f>B5/B1</f>
        <v>#DIV/0!</v>
      </c>
    </row>
    <row r="10" spans="1:2" ht="17.25" x14ac:dyDescent="0.25">
      <c r="A10" s="72" t="s">
        <v>200</v>
      </c>
      <c r="B10" s="80" cm="1">
        <f t="array" ref="B10">SUM(COUNTIFS('التجديدات الداخلية'!H2:H70,{"متناهية الصغر","صغيرة","متوسطة"}))</f>
        <v>0</v>
      </c>
    </row>
    <row r="11" spans="1:2" ht="17.25" x14ac:dyDescent="0.25">
      <c r="A11" s="73" t="s">
        <v>196</v>
      </c>
      <c r="B11" s="74" cm="1">
        <f t="array" ref="B11">SUM(COUNTIFS('التجديدات الداخلية'!H2:H70,{"متناهية الصغر"}))</f>
        <v>0</v>
      </c>
    </row>
    <row r="12" spans="1:2" ht="17.25" x14ac:dyDescent="0.25">
      <c r="A12" s="73" t="s">
        <v>197</v>
      </c>
      <c r="B12" s="74" cm="1">
        <f t="array" ref="B12">SUM(COUNTIFS('التجديدات الداخلية'!H2:H70,{"صغيرة"}))</f>
        <v>0</v>
      </c>
    </row>
    <row r="13" spans="1:2" ht="18" thickBot="1" x14ac:dyDescent="0.3">
      <c r="A13" s="75" t="s">
        <v>198</v>
      </c>
      <c r="B13" s="76" cm="1">
        <f t="array" ref="B13">SUM(COUNTIFS('التجديدات الداخلية'!H2:H70,{"متوسطة"}))</f>
        <v>0</v>
      </c>
    </row>
    <row r="14" spans="1:2" ht="17.25" x14ac:dyDescent="0.25">
      <c r="A14" s="81" t="s">
        <v>21</v>
      </c>
      <c r="B14" s="82" t="e" cm="1">
        <f t="array" ref="B14">COUNTIFS('التجديدات الداخلية'!L2:L70,{"نعم"})/(COUNTIF('التجديدات الداخلية'!L2:L70,{"نعم"})+COUNTIF('التجديدات الداخلية'!L2:L70,{"لا"}))</f>
        <v>#DIV/0!</v>
      </c>
    </row>
    <row r="15" spans="1:2" ht="18" thickBot="1" x14ac:dyDescent="0.3">
      <c r="A15" s="75" t="s">
        <v>22</v>
      </c>
      <c r="B15" s="83" t="e" cm="1">
        <f t="array" ref="B15">COUNTIFS('التجديدات الداخلية'!K2:K70,{"نعم"})/(COUNTIF('التجديدات الداخلية'!K2:K70,{"نعم"})+COUNTIF('التجديدات الداخلية'!K2:K70,{"لا"}))</f>
        <v>#DIV/0!</v>
      </c>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4C108-8943-48FA-80A3-5E5C6BD830DE}">
  <sheetPr codeName="Sheet8"/>
  <dimension ref="D3:O158"/>
  <sheetViews>
    <sheetView topLeftCell="F131" workbookViewId="0">
      <selection activeCell="L136" sqref="L136"/>
    </sheetView>
  </sheetViews>
  <sheetFormatPr defaultColWidth="9" defaultRowHeight="15" x14ac:dyDescent="0.25"/>
  <cols>
    <col min="4" max="4" width="10.85546875" bestFit="1" customWidth="1"/>
    <col min="5" max="5" width="42.140625" bestFit="1" customWidth="1"/>
    <col min="6" max="6" width="27.85546875" bestFit="1" customWidth="1"/>
    <col min="7" max="7" width="22.42578125" customWidth="1"/>
    <col min="8" max="8" width="44" customWidth="1"/>
    <col min="9" max="9" width="18.42578125" bestFit="1" customWidth="1"/>
  </cols>
  <sheetData>
    <row r="3" spans="4:15" ht="15.75" thickBot="1" x14ac:dyDescent="0.3"/>
    <row r="4" spans="4:15" ht="15.75" thickBot="1" x14ac:dyDescent="0.3">
      <c r="D4" s="135" t="s">
        <v>46</v>
      </c>
      <c r="E4" s="136"/>
      <c r="F4" s="136"/>
      <c r="G4" s="136"/>
      <c r="H4" s="136"/>
      <c r="I4" s="137"/>
    </row>
    <row r="5" spans="4:15" ht="15.75" thickBot="1" x14ac:dyDescent="0.3">
      <c r="D5" s="12" t="s">
        <v>36</v>
      </c>
      <c r="E5" s="13" t="s">
        <v>19</v>
      </c>
      <c r="F5" s="13" t="s">
        <v>20</v>
      </c>
      <c r="G5" s="13"/>
      <c r="H5" s="13" t="s">
        <v>33</v>
      </c>
      <c r="I5" s="14" t="s">
        <v>26</v>
      </c>
    </row>
    <row r="6" spans="4:15" x14ac:dyDescent="0.25">
      <c r="D6" s="9" t="s">
        <v>39</v>
      </c>
      <c r="E6" s="10" t="s">
        <v>37</v>
      </c>
      <c r="F6" s="10" t="s">
        <v>37</v>
      </c>
      <c r="G6" s="10"/>
      <c r="H6" s="10" t="s">
        <v>37</v>
      </c>
      <c r="I6" s="11" t="s">
        <v>42</v>
      </c>
    </row>
    <row r="7" spans="4:15" x14ac:dyDescent="0.25">
      <c r="D7" s="4" t="s">
        <v>40</v>
      </c>
      <c r="E7" s="3" t="s">
        <v>38</v>
      </c>
      <c r="F7" s="3" t="s">
        <v>38</v>
      </c>
      <c r="G7" s="3"/>
      <c r="H7" s="3" t="s">
        <v>38</v>
      </c>
      <c r="I7" s="5" t="s">
        <v>43</v>
      </c>
    </row>
    <row r="8" spans="4:15" x14ac:dyDescent="0.25">
      <c r="D8" s="4" t="s">
        <v>41</v>
      </c>
      <c r="E8" s="3"/>
      <c r="F8" s="3"/>
      <c r="G8" s="3"/>
      <c r="H8" s="3"/>
      <c r="I8" s="5" t="s">
        <v>44</v>
      </c>
    </row>
    <row r="9" spans="4:15" ht="15.75" thickBot="1" x14ac:dyDescent="0.3">
      <c r="D9" s="6"/>
      <c r="E9" s="7"/>
      <c r="F9" s="7"/>
      <c r="G9" s="7"/>
      <c r="H9" s="7"/>
      <c r="I9" s="8" t="s">
        <v>45</v>
      </c>
    </row>
    <row r="10" spans="4:15" x14ac:dyDescent="0.25">
      <c r="I10" s="29" t="s">
        <v>151</v>
      </c>
    </row>
    <row r="11" spans="4:15" x14ac:dyDescent="0.25">
      <c r="I11" s="29" t="s">
        <v>150</v>
      </c>
    </row>
    <row r="12" spans="4:15" ht="15.75" thickBot="1" x14ac:dyDescent="0.3"/>
    <row r="13" spans="4:15" ht="15.75" thickBot="1" x14ac:dyDescent="0.3">
      <c r="D13" s="135" t="s">
        <v>48</v>
      </c>
      <c r="E13" s="136"/>
      <c r="F13" s="136"/>
      <c r="G13" s="138"/>
      <c r="H13" s="137"/>
    </row>
    <row r="14" spans="4:15" ht="15.75" thickBot="1" x14ac:dyDescent="0.3">
      <c r="D14" s="15" t="s">
        <v>47</v>
      </c>
      <c r="E14" s="16" t="s">
        <v>19</v>
      </c>
      <c r="F14" s="16" t="s">
        <v>20</v>
      </c>
      <c r="G14" s="19"/>
      <c r="H14" s="17" t="s">
        <v>23</v>
      </c>
    </row>
    <row r="15" spans="4:15" x14ac:dyDescent="0.25">
      <c r="D15" s="9" t="s">
        <v>39</v>
      </c>
      <c r="E15" s="10" t="s">
        <v>37</v>
      </c>
      <c r="F15" s="10" t="s">
        <v>37</v>
      </c>
      <c r="G15" s="20"/>
      <c r="H15" s="11" t="s">
        <v>42</v>
      </c>
    </row>
    <row r="16" spans="4:15" x14ac:dyDescent="0.25">
      <c r="D16" s="4" t="s">
        <v>40</v>
      </c>
      <c r="E16" s="3" t="s">
        <v>38</v>
      </c>
      <c r="F16" s="3" t="s">
        <v>38</v>
      </c>
      <c r="G16" s="21"/>
      <c r="H16" s="5" t="s">
        <v>43</v>
      </c>
      <c r="M16" t="s">
        <v>223</v>
      </c>
      <c r="N16" t="s">
        <v>40</v>
      </c>
      <c r="O16" t="s">
        <v>224</v>
      </c>
    </row>
    <row r="17" spans="4:15" x14ac:dyDescent="0.25">
      <c r="D17" s="4" t="s">
        <v>41</v>
      </c>
      <c r="E17" s="3"/>
      <c r="F17" s="3"/>
      <c r="G17" s="21"/>
      <c r="H17" s="5" t="s">
        <v>44</v>
      </c>
      <c r="N17" t="s">
        <v>220</v>
      </c>
      <c r="O17" t="s">
        <v>214</v>
      </c>
    </row>
    <row r="18" spans="4:15" ht="15.75" thickBot="1" x14ac:dyDescent="0.3">
      <c r="D18" s="6"/>
      <c r="E18" s="7"/>
      <c r="F18" s="7"/>
      <c r="G18" s="22"/>
      <c r="H18" s="8" t="s">
        <v>45</v>
      </c>
      <c r="N18" t="s">
        <v>221</v>
      </c>
      <c r="O18" t="s">
        <v>215</v>
      </c>
    </row>
    <row r="19" spans="4:15" x14ac:dyDescent="0.25">
      <c r="H19" s="29" t="s">
        <v>151</v>
      </c>
      <c r="N19" t="s">
        <v>222</v>
      </c>
      <c r="O19" t="s">
        <v>216</v>
      </c>
    </row>
    <row r="20" spans="4:15" x14ac:dyDescent="0.25">
      <c r="H20" s="29" t="s">
        <v>150</v>
      </c>
      <c r="O20" t="s">
        <v>217</v>
      </c>
    </row>
    <row r="21" spans="4:15" x14ac:dyDescent="0.25">
      <c r="O21" t="s">
        <v>218</v>
      </c>
    </row>
    <row r="22" spans="4:15" x14ac:dyDescent="0.25">
      <c r="O22" t="s">
        <v>219</v>
      </c>
    </row>
    <row r="23" spans="4:15" x14ac:dyDescent="0.25">
      <c r="I23" t="s">
        <v>51</v>
      </c>
    </row>
    <row r="24" spans="4:15" x14ac:dyDescent="0.25">
      <c r="I24" t="s">
        <v>52</v>
      </c>
    </row>
    <row r="26" spans="4:15" x14ac:dyDescent="0.25">
      <c r="I26" t="s">
        <v>49</v>
      </c>
    </row>
    <row r="27" spans="4:15" x14ac:dyDescent="0.25">
      <c r="I27" t="s">
        <v>50</v>
      </c>
    </row>
    <row r="29" spans="4:15" x14ac:dyDescent="0.25">
      <c r="I29" t="s">
        <v>136</v>
      </c>
    </row>
    <row r="30" spans="4:15" x14ac:dyDescent="0.25">
      <c r="E30" s="31"/>
      <c r="I30" t="s">
        <v>137</v>
      </c>
    </row>
    <row r="31" spans="4:15" x14ac:dyDescent="0.25">
      <c r="I31" t="s">
        <v>139</v>
      </c>
    </row>
    <row r="32" spans="4:15" x14ac:dyDescent="0.25">
      <c r="I32" t="s">
        <v>138</v>
      </c>
    </row>
    <row r="35" spans="5:9" x14ac:dyDescent="0.25">
      <c r="E35" t="s">
        <v>53</v>
      </c>
      <c r="I35" t="s">
        <v>53</v>
      </c>
    </row>
    <row r="36" spans="5:9" x14ac:dyDescent="0.25">
      <c r="E36" t="s">
        <v>175</v>
      </c>
      <c r="I36" t="s">
        <v>55</v>
      </c>
    </row>
    <row r="37" spans="5:9" x14ac:dyDescent="0.25">
      <c r="E37" t="s">
        <v>176</v>
      </c>
      <c r="I37" t="s">
        <v>54</v>
      </c>
    </row>
    <row r="38" spans="5:9" x14ac:dyDescent="0.25">
      <c r="E38" t="s">
        <v>152</v>
      </c>
      <c r="I38" t="s">
        <v>152</v>
      </c>
    </row>
    <row r="42" spans="5:9" x14ac:dyDescent="0.25">
      <c r="E42" t="s">
        <v>173</v>
      </c>
      <c r="F42" t="s">
        <v>69</v>
      </c>
      <c r="I42" t="s">
        <v>56</v>
      </c>
    </row>
    <row r="43" spans="5:9" x14ac:dyDescent="0.25">
      <c r="E43" t="s">
        <v>174</v>
      </c>
      <c r="F43" t="s">
        <v>68</v>
      </c>
      <c r="I43" t="s">
        <v>57</v>
      </c>
    </row>
    <row r="44" spans="5:9" x14ac:dyDescent="0.25">
      <c r="E44" t="s">
        <v>67</v>
      </c>
      <c r="F44" t="s">
        <v>67</v>
      </c>
      <c r="I44" t="s">
        <v>58</v>
      </c>
    </row>
    <row r="45" spans="5:9" x14ac:dyDescent="0.25">
      <c r="E45" t="s">
        <v>66</v>
      </c>
      <c r="F45" t="s">
        <v>66</v>
      </c>
      <c r="I45" t="s">
        <v>59</v>
      </c>
    </row>
    <row r="46" spans="5:9" x14ac:dyDescent="0.25">
      <c r="I46" t="s">
        <v>60</v>
      </c>
    </row>
    <row r="47" spans="5:9" x14ac:dyDescent="0.25">
      <c r="I47" t="s">
        <v>61</v>
      </c>
    </row>
    <row r="48" spans="5:9" x14ac:dyDescent="0.25">
      <c r="I48" t="s">
        <v>62</v>
      </c>
    </row>
    <row r="49" spans="6:9" x14ac:dyDescent="0.25">
      <c r="I49" t="s">
        <v>63</v>
      </c>
    </row>
    <row r="50" spans="6:9" x14ac:dyDescent="0.25">
      <c r="F50">
        <v>2022</v>
      </c>
      <c r="I50" t="s">
        <v>64</v>
      </c>
    </row>
    <row r="51" spans="6:9" x14ac:dyDescent="0.25">
      <c r="F51">
        <v>2023</v>
      </c>
      <c r="I51" t="s">
        <v>65</v>
      </c>
    </row>
    <row r="52" spans="6:9" x14ac:dyDescent="0.25">
      <c r="F52">
        <v>2024</v>
      </c>
      <c r="H52" s="18" t="s">
        <v>124</v>
      </c>
      <c r="I52" s="18"/>
    </row>
    <row r="53" spans="6:9" ht="16.5" x14ac:dyDescent="0.25">
      <c r="F53">
        <v>2025</v>
      </c>
      <c r="H53" s="139" t="s">
        <v>229</v>
      </c>
      <c r="I53" s="3">
        <v>1</v>
      </c>
    </row>
    <row r="54" spans="6:9" ht="16.5" x14ac:dyDescent="0.25">
      <c r="F54">
        <v>2026</v>
      </c>
      <c r="H54" s="139" t="s">
        <v>94</v>
      </c>
      <c r="I54" s="3">
        <v>2</v>
      </c>
    </row>
    <row r="55" spans="6:9" ht="16.5" x14ac:dyDescent="0.25">
      <c r="F55">
        <v>2027</v>
      </c>
      <c r="H55" s="139" t="s">
        <v>110</v>
      </c>
      <c r="I55" s="3">
        <v>3</v>
      </c>
    </row>
    <row r="56" spans="6:9" ht="16.5" x14ac:dyDescent="0.25">
      <c r="F56">
        <v>2028</v>
      </c>
      <c r="H56" s="139" t="s">
        <v>96</v>
      </c>
      <c r="I56" s="3">
        <v>4</v>
      </c>
    </row>
    <row r="57" spans="6:9" ht="16.5" x14ac:dyDescent="0.25">
      <c r="F57">
        <v>2029</v>
      </c>
      <c r="H57" s="139" t="s">
        <v>230</v>
      </c>
      <c r="I57" s="3">
        <v>5</v>
      </c>
    </row>
    <row r="58" spans="6:9" ht="16.5" x14ac:dyDescent="0.25">
      <c r="F58">
        <v>2030</v>
      </c>
      <c r="H58" s="139" t="s">
        <v>231</v>
      </c>
      <c r="I58" s="3">
        <v>6</v>
      </c>
    </row>
    <row r="59" spans="6:9" ht="16.5" x14ac:dyDescent="0.25">
      <c r="H59" s="139" t="s">
        <v>91</v>
      </c>
      <c r="I59" s="3">
        <v>7</v>
      </c>
    </row>
    <row r="60" spans="6:9" ht="16.5" x14ac:dyDescent="0.25">
      <c r="H60" s="140" t="s">
        <v>232</v>
      </c>
      <c r="I60" s="3">
        <v>8</v>
      </c>
    </row>
    <row r="61" spans="6:9" ht="16.5" x14ac:dyDescent="0.25">
      <c r="H61" s="139" t="s">
        <v>233</v>
      </c>
      <c r="I61" s="3">
        <v>9</v>
      </c>
    </row>
    <row r="62" spans="6:9" ht="16.5" x14ac:dyDescent="0.25">
      <c r="H62" s="139" t="s">
        <v>267</v>
      </c>
      <c r="I62" s="3">
        <v>10</v>
      </c>
    </row>
    <row r="63" spans="6:9" ht="16.5" x14ac:dyDescent="0.25">
      <c r="H63" s="139" t="s">
        <v>234</v>
      </c>
      <c r="I63" s="3">
        <v>11</v>
      </c>
    </row>
    <row r="64" spans="6:9" ht="16.5" x14ac:dyDescent="0.25">
      <c r="H64" s="139" t="s">
        <v>235</v>
      </c>
      <c r="I64" s="3">
        <v>12</v>
      </c>
    </row>
    <row r="65" spans="8:9" ht="16.5" x14ac:dyDescent="0.25">
      <c r="H65" s="139" t="s">
        <v>236</v>
      </c>
      <c r="I65" s="3">
        <v>13</v>
      </c>
    </row>
    <row r="66" spans="8:9" ht="16.5" x14ac:dyDescent="0.25">
      <c r="H66" s="139" t="s">
        <v>268</v>
      </c>
      <c r="I66" s="3">
        <v>14</v>
      </c>
    </row>
    <row r="67" spans="8:9" ht="16.5" x14ac:dyDescent="0.25">
      <c r="H67" s="139" t="s">
        <v>237</v>
      </c>
      <c r="I67" s="3">
        <v>15</v>
      </c>
    </row>
    <row r="68" spans="8:9" ht="16.5" x14ac:dyDescent="0.25">
      <c r="H68" s="139" t="s">
        <v>238</v>
      </c>
      <c r="I68" s="3">
        <v>16</v>
      </c>
    </row>
    <row r="69" spans="8:9" ht="16.5" x14ac:dyDescent="0.25">
      <c r="H69" s="139" t="s">
        <v>269</v>
      </c>
      <c r="I69" s="3">
        <v>17</v>
      </c>
    </row>
    <row r="70" spans="8:9" ht="16.5" x14ac:dyDescent="0.25">
      <c r="H70" s="139" t="s">
        <v>239</v>
      </c>
      <c r="I70" s="3">
        <v>18</v>
      </c>
    </row>
    <row r="71" spans="8:9" ht="16.5" x14ac:dyDescent="0.25">
      <c r="H71" s="139" t="s">
        <v>103</v>
      </c>
      <c r="I71" s="3">
        <v>19</v>
      </c>
    </row>
    <row r="72" spans="8:9" ht="16.5" x14ac:dyDescent="0.25">
      <c r="H72" s="139" t="s">
        <v>240</v>
      </c>
      <c r="I72" s="3">
        <v>20</v>
      </c>
    </row>
    <row r="73" spans="8:9" ht="16.5" x14ac:dyDescent="0.25">
      <c r="H73" s="139" t="s">
        <v>241</v>
      </c>
      <c r="I73" s="3">
        <v>21</v>
      </c>
    </row>
    <row r="74" spans="8:9" ht="16.5" x14ac:dyDescent="0.25">
      <c r="H74" s="139" t="s">
        <v>242</v>
      </c>
      <c r="I74" s="3">
        <v>22</v>
      </c>
    </row>
    <row r="75" spans="8:9" ht="16.5" x14ac:dyDescent="0.25">
      <c r="H75" s="139" t="s">
        <v>270</v>
      </c>
      <c r="I75" s="3">
        <v>23</v>
      </c>
    </row>
    <row r="76" spans="8:9" ht="16.5" x14ac:dyDescent="0.25">
      <c r="H76" s="124" t="s">
        <v>119</v>
      </c>
      <c r="I76" s="3">
        <v>24</v>
      </c>
    </row>
    <row r="77" spans="8:9" ht="16.5" x14ac:dyDescent="0.25">
      <c r="H77" s="124" t="s">
        <v>243</v>
      </c>
      <c r="I77" s="3">
        <v>25</v>
      </c>
    </row>
    <row r="78" spans="8:9" ht="16.5" x14ac:dyDescent="0.25">
      <c r="H78" s="141" t="s">
        <v>92</v>
      </c>
      <c r="I78" s="3">
        <v>26</v>
      </c>
    </row>
    <row r="79" spans="8:9" ht="16.5" x14ac:dyDescent="0.25">
      <c r="H79" s="124" t="s">
        <v>109</v>
      </c>
      <c r="I79" s="3">
        <v>27</v>
      </c>
    </row>
    <row r="80" spans="8:9" ht="16.5" x14ac:dyDescent="0.25">
      <c r="H80" s="124" t="s">
        <v>244</v>
      </c>
      <c r="I80" s="3">
        <v>28</v>
      </c>
    </row>
    <row r="81" spans="8:9" ht="16.5" x14ac:dyDescent="0.25">
      <c r="H81" s="124" t="s">
        <v>107</v>
      </c>
      <c r="I81" s="3">
        <v>29</v>
      </c>
    </row>
    <row r="82" spans="8:9" ht="16.5" x14ac:dyDescent="0.25">
      <c r="H82" s="124" t="s">
        <v>121</v>
      </c>
      <c r="I82" s="3">
        <v>30</v>
      </c>
    </row>
    <row r="83" spans="8:9" ht="16.5" x14ac:dyDescent="0.25">
      <c r="H83" s="124" t="s">
        <v>95</v>
      </c>
      <c r="I83" s="3">
        <v>31</v>
      </c>
    </row>
    <row r="84" spans="8:9" ht="16.5" x14ac:dyDescent="0.25">
      <c r="H84" s="124" t="s">
        <v>88</v>
      </c>
      <c r="I84" s="3">
        <v>32</v>
      </c>
    </row>
    <row r="85" spans="8:9" ht="16.5" x14ac:dyDescent="0.25">
      <c r="H85" s="124" t="s">
        <v>98</v>
      </c>
      <c r="I85" s="3">
        <v>33</v>
      </c>
    </row>
    <row r="86" spans="8:9" ht="16.5" x14ac:dyDescent="0.25">
      <c r="H86" s="124" t="s">
        <v>83</v>
      </c>
      <c r="I86" s="3">
        <v>34</v>
      </c>
    </row>
    <row r="87" spans="8:9" ht="16.5" x14ac:dyDescent="0.25">
      <c r="H87" s="141" t="s">
        <v>89</v>
      </c>
      <c r="I87" s="3">
        <v>35</v>
      </c>
    </row>
    <row r="88" spans="8:9" ht="16.5" x14ac:dyDescent="0.25">
      <c r="H88" s="124" t="s">
        <v>115</v>
      </c>
      <c r="I88" s="3">
        <v>36</v>
      </c>
    </row>
    <row r="89" spans="8:9" ht="16.5" x14ac:dyDescent="0.25">
      <c r="H89" s="124" t="s">
        <v>245</v>
      </c>
      <c r="I89" s="3">
        <v>37</v>
      </c>
    </row>
    <row r="90" spans="8:9" ht="16.5" x14ac:dyDescent="0.25">
      <c r="H90" s="124" t="s">
        <v>246</v>
      </c>
      <c r="I90" s="3">
        <v>38</v>
      </c>
    </row>
    <row r="91" spans="8:9" ht="16.5" x14ac:dyDescent="0.25">
      <c r="H91" s="124" t="s">
        <v>117</v>
      </c>
      <c r="I91" s="3">
        <v>39</v>
      </c>
    </row>
    <row r="92" spans="8:9" ht="16.5" x14ac:dyDescent="0.25">
      <c r="H92" s="124" t="s">
        <v>247</v>
      </c>
      <c r="I92" s="3">
        <v>40</v>
      </c>
    </row>
    <row r="93" spans="8:9" ht="16.5" x14ac:dyDescent="0.25">
      <c r="H93" s="124" t="s">
        <v>102</v>
      </c>
      <c r="I93" s="3">
        <v>41</v>
      </c>
    </row>
    <row r="94" spans="8:9" ht="16.5" x14ac:dyDescent="0.25">
      <c r="H94" s="124" t="s">
        <v>84</v>
      </c>
      <c r="I94" s="3">
        <v>42</v>
      </c>
    </row>
    <row r="95" spans="8:9" ht="16.5" x14ac:dyDescent="0.25">
      <c r="H95" s="124" t="s">
        <v>105</v>
      </c>
      <c r="I95" s="3">
        <v>43</v>
      </c>
    </row>
    <row r="96" spans="8:9" ht="16.5" x14ac:dyDescent="0.25">
      <c r="H96" s="124" t="s">
        <v>248</v>
      </c>
      <c r="I96" s="3">
        <v>44</v>
      </c>
    </row>
    <row r="97" spans="8:9" ht="16.5" x14ac:dyDescent="0.25">
      <c r="H97" s="124" t="s">
        <v>249</v>
      </c>
      <c r="I97" s="3">
        <v>45</v>
      </c>
    </row>
    <row r="98" spans="8:9" ht="16.5" x14ac:dyDescent="0.25">
      <c r="H98" s="124" t="s">
        <v>250</v>
      </c>
      <c r="I98" s="3">
        <v>46</v>
      </c>
    </row>
    <row r="99" spans="8:9" ht="16.5" x14ac:dyDescent="0.25">
      <c r="H99" s="141" t="s">
        <v>120</v>
      </c>
      <c r="I99" s="3">
        <v>47</v>
      </c>
    </row>
    <row r="100" spans="8:9" ht="16.5" x14ac:dyDescent="0.25">
      <c r="H100" s="124" t="s">
        <v>79</v>
      </c>
      <c r="I100" s="3">
        <v>48</v>
      </c>
    </row>
    <row r="101" spans="8:9" ht="16.5" x14ac:dyDescent="0.25">
      <c r="H101" s="124" t="s">
        <v>251</v>
      </c>
      <c r="I101" s="3">
        <v>49</v>
      </c>
    </row>
    <row r="102" spans="8:9" ht="16.5" x14ac:dyDescent="0.25">
      <c r="H102" s="124" t="s">
        <v>252</v>
      </c>
      <c r="I102" s="3">
        <v>50</v>
      </c>
    </row>
    <row r="103" spans="8:9" ht="16.5" x14ac:dyDescent="0.25">
      <c r="H103" s="124" t="s">
        <v>122</v>
      </c>
      <c r="I103" s="3">
        <v>51</v>
      </c>
    </row>
    <row r="104" spans="8:9" ht="16.5" x14ac:dyDescent="0.25">
      <c r="H104" s="124" t="s">
        <v>93</v>
      </c>
      <c r="I104" s="3">
        <v>52</v>
      </c>
    </row>
    <row r="105" spans="8:9" ht="16.5" x14ac:dyDescent="0.25">
      <c r="H105" s="124" t="s">
        <v>123</v>
      </c>
      <c r="I105" s="3">
        <v>53</v>
      </c>
    </row>
    <row r="106" spans="8:9" ht="16.5" x14ac:dyDescent="0.25">
      <c r="H106" s="124" t="s">
        <v>82</v>
      </c>
      <c r="I106" s="3">
        <v>54</v>
      </c>
    </row>
    <row r="107" spans="8:9" ht="16.5" x14ac:dyDescent="0.25">
      <c r="H107" s="124" t="s">
        <v>111</v>
      </c>
      <c r="I107" s="3">
        <v>55</v>
      </c>
    </row>
    <row r="108" spans="8:9" ht="16.5" x14ac:dyDescent="0.25">
      <c r="H108" s="124" t="s">
        <v>85</v>
      </c>
      <c r="I108" s="3">
        <v>56</v>
      </c>
    </row>
    <row r="109" spans="8:9" ht="16.5" x14ac:dyDescent="0.25">
      <c r="H109" s="124" t="s">
        <v>80</v>
      </c>
      <c r="I109" s="3">
        <v>57</v>
      </c>
    </row>
    <row r="110" spans="8:9" ht="16.5" x14ac:dyDescent="0.25">
      <c r="H110" s="141" t="s">
        <v>253</v>
      </c>
      <c r="I110" s="3">
        <v>58</v>
      </c>
    </row>
    <row r="111" spans="8:9" ht="16.5" x14ac:dyDescent="0.25">
      <c r="H111" s="124" t="s">
        <v>254</v>
      </c>
      <c r="I111" s="3">
        <v>59</v>
      </c>
    </row>
    <row r="112" spans="8:9" ht="16.5" x14ac:dyDescent="0.25">
      <c r="H112" s="124" t="s">
        <v>255</v>
      </c>
      <c r="I112" s="3">
        <v>60</v>
      </c>
    </row>
    <row r="113" spans="8:9" ht="16.5" x14ac:dyDescent="0.25">
      <c r="H113" s="124" t="s">
        <v>256</v>
      </c>
      <c r="I113" s="3">
        <v>61</v>
      </c>
    </row>
    <row r="114" spans="8:9" ht="16.5" x14ac:dyDescent="0.25">
      <c r="H114" s="124" t="s">
        <v>113</v>
      </c>
      <c r="I114" s="3">
        <v>62</v>
      </c>
    </row>
    <row r="115" spans="8:9" ht="16.5" x14ac:dyDescent="0.25">
      <c r="H115" s="124" t="s">
        <v>97</v>
      </c>
      <c r="I115" s="3">
        <v>63</v>
      </c>
    </row>
    <row r="116" spans="8:9" ht="16.5" x14ac:dyDescent="0.25">
      <c r="H116" s="124" t="s">
        <v>81</v>
      </c>
      <c r="I116" s="3">
        <v>64</v>
      </c>
    </row>
    <row r="117" spans="8:9" ht="16.5" x14ac:dyDescent="0.25">
      <c r="H117" s="124" t="s">
        <v>100</v>
      </c>
      <c r="I117" s="3">
        <v>65</v>
      </c>
    </row>
    <row r="118" spans="8:9" ht="16.5" x14ac:dyDescent="0.25">
      <c r="H118" s="124" t="s">
        <v>78</v>
      </c>
      <c r="I118" s="3">
        <v>66</v>
      </c>
    </row>
    <row r="119" spans="8:9" ht="16.5" x14ac:dyDescent="0.25">
      <c r="H119" s="124" t="s">
        <v>90</v>
      </c>
      <c r="I119" s="3">
        <v>67</v>
      </c>
    </row>
    <row r="120" spans="8:9" ht="16.5" x14ac:dyDescent="0.25">
      <c r="H120" s="124" t="s">
        <v>257</v>
      </c>
      <c r="I120" s="3">
        <v>68</v>
      </c>
    </row>
    <row r="121" spans="8:9" ht="16.5" x14ac:dyDescent="0.25">
      <c r="H121" s="124" t="s">
        <v>87</v>
      </c>
      <c r="I121" s="3">
        <v>69</v>
      </c>
    </row>
    <row r="122" spans="8:9" ht="16.5" x14ac:dyDescent="0.25">
      <c r="H122" s="124" t="s">
        <v>258</v>
      </c>
      <c r="I122" s="3">
        <v>70</v>
      </c>
    </row>
    <row r="123" spans="8:9" ht="16.5" x14ac:dyDescent="0.25">
      <c r="H123" s="124" t="s">
        <v>86</v>
      </c>
      <c r="I123" s="3">
        <v>71</v>
      </c>
    </row>
    <row r="124" spans="8:9" ht="16.5" x14ac:dyDescent="0.25">
      <c r="H124" s="141" t="s">
        <v>99</v>
      </c>
      <c r="I124" s="3">
        <v>72</v>
      </c>
    </row>
    <row r="125" spans="8:9" ht="16.5" x14ac:dyDescent="0.25">
      <c r="H125" s="124" t="s">
        <v>112</v>
      </c>
      <c r="I125" s="3">
        <v>73</v>
      </c>
    </row>
    <row r="126" spans="8:9" ht="16.5" x14ac:dyDescent="0.25">
      <c r="H126" s="124" t="s">
        <v>259</v>
      </c>
      <c r="I126" s="3">
        <v>74</v>
      </c>
    </row>
    <row r="127" spans="8:9" ht="16.5" x14ac:dyDescent="0.25">
      <c r="H127" s="124" t="s">
        <v>101</v>
      </c>
      <c r="I127" s="3">
        <v>75</v>
      </c>
    </row>
    <row r="128" spans="8:9" ht="16.5" x14ac:dyDescent="0.25">
      <c r="H128" s="124" t="s">
        <v>271</v>
      </c>
      <c r="I128" s="3">
        <v>76</v>
      </c>
    </row>
    <row r="129" spans="8:9" ht="16.5" x14ac:dyDescent="0.25">
      <c r="H129" s="124" t="s">
        <v>272</v>
      </c>
      <c r="I129" s="3">
        <v>77</v>
      </c>
    </row>
    <row r="130" spans="8:9" ht="33" x14ac:dyDescent="0.25">
      <c r="H130" s="124" t="s">
        <v>273</v>
      </c>
      <c r="I130" s="3">
        <v>78</v>
      </c>
    </row>
    <row r="131" spans="8:9" ht="16.5" x14ac:dyDescent="0.25">
      <c r="H131" s="124" t="s">
        <v>274</v>
      </c>
      <c r="I131" s="3">
        <v>79</v>
      </c>
    </row>
    <row r="132" spans="8:9" ht="16.5" x14ac:dyDescent="0.25">
      <c r="H132" s="139" t="s">
        <v>118</v>
      </c>
      <c r="I132" s="3">
        <v>80</v>
      </c>
    </row>
    <row r="133" spans="8:9" ht="16.5" x14ac:dyDescent="0.25">
      <c r="H133" s="139" t="s">
        <v>260</v>
      </c>
      <c r="I133" s="3">
        <v>81</v>
      </c>
    </row>
    <row r="134" spans="8:9" ht="16.5" x14ac:dyDescent="0.25">
      <c r="H134" s="139" t="s">
        <v>275</v>
      </c>
      <c r="I134" s="3">
        <v>82</v>
      </c>
    </row>
    <row r="135" spans="8:9" ht="16.5" x14ac:dyDescent="0.25">
      <c r="H135" s="139" t="s">
        <v>276</v>
      </c>
      <c r="I135" s="3">
        <v>83</v>
      </c>
    </row>
    <row r="136" spans="8:9" ht="16.5" x14ac:dyDescent="0.25">
      <c r="H136" s="139" t="s">
        <v>277</v>
      </c>
      <c r="I136" s="3">
        <v>84</v>
      </c>
    </row>
    <row r="137" spans="8:9" ht="16.5" x14ac:dyDescent="0.25">
      <c r="H137" s="139" t="s">
        <v>278</v>
      </c>
      <c r="I137" s="3">
        <v>85</v>
      </c>
    </row>
    <row r="138" spans="8:9" ht="16.5" x14ac:dyDescent="0.25">
      <c r="H138" s="139" t="s">
        <v>279</v>
      </c>
      <c r="I138" s="3">
        <v>86</v>
      </c>
    </row>
    <row r="139" spans="8:9" ht="16.5" x14ac:dyDescent="0.25">
      <c r="H139" s="139" t="s">
        <v>114</v>
      </c>
      <c r="I139" s="3">
        <v>87</v>
      </c>
    </row>
    <row r="140" spans="8:9" ht="16.5" x14ac:dyDescent="0.25">
      <c r="H140" s="139" t="s">
        <v>280</v>
      </c>
      <c r="I140" s="3">
        <v>88</v>
      </c>
    </row>
    <row r="141" spans="8:9" ht="16.5" x14ac:dyDescent="0.25">
      <c r="H141" s="139" t="s">
        <v>281</v>
      </c>
      <c r="I141" s="3">
        <v>89</v>
      </c>
    </row>
    <row r="142" spans="8:9" ht="16.5" x14ac:dyDescent="0.25">
      <c r="H142" s="139" t="s">
        <v>282</v>
      </c>
      <c r="I142" s="3">
        <v>90</v>
      </c>
    </row>
    <row r="143" spans="8:9" ht="16.5" x14ac:dyDescent="0.25">
      <c r="H143" s="139" t="s">
        <v>283</v>
      </c>
      <c r="I143" s="3">
        <v>91</v>
      </c>
    </row>
    <row r="144" spans="8:9" ht="16.5" x14ac:dyDescent="0.25">
      <c r="H144" s="139" t="s">
        <v>284</v>
      </c>
      <c r="I144" s="3">
        <v>92</v>
      </c>
    </row>
    <row r="145" spans="8:9" ht="16.5" x14ac:dyDescent="0.25">
      <c r="H145" s="139" t="s">
        <v>285</v>
      </c>
      <c r="I145" s="3">
        <v>93</v>
      </c>
    </row>
    <row r="146" spans="8:9" ht="16.5" x14ac:dyDescent="0.25">
      <c r="H146" s="139" t="s">
        <v>104</v>
      </c>
      <c r="I146" s="3">
        <v>94</v>
      </c>
    </row>
    <row r="147" spans="8:9" ht="16.5" x14ac:dyDescent="0.25">
      <c r="H147" s="139" t="s">
        <v>261</v>
      </c>
      <c r="I147" s="3">
        <v>95</v>
      </c>
    </row>
    <row r="148" spans="8:9" ht="16.5" x14ac:dyDescent="0.25">
      <c r="H148" s="139" t="s">
        <v>286</v>
      </c>
      <c r="I148" s="3">
        <v>96</v>
      </c>
    </row>
    <row r="149" spans="8:9" ht="16.5" x14ac:dyDescent="0.25">
      <c r="H149" s="139" t="s">
        <v>262</v>
      </c>
      <c r="I149" s="3">
        <v>97</v>
      </c>
    </row>
    <row r="150" spans="8:9" ht="16.5" x14ac:dyDescent="0.25">
      <c r="H150" s="139" t="s">
        <v>108</v>
      </c>
      <c r="I150" s="3">
        <v>98</v>
      </c>
    </row>
    <row r="151" spans="8:9" ht="16.5" x14ac:dyDescent="0.25">
      <c r="H151" s="139" t="s">
        <v>263</v>
      </c>
      <c r="I151" s="3">
        <v>99</v>
      </c>
    </row>
    <row r="152" spans="8:9" ht="16.5" x14ac:dyDescent="0.25">
      <c r="H152" s="140" t="s">
        <v>116</v>
      </c>
      <c r="I152" s="3">
        <v>100</v>
      </c>
    </row>
    <row r="153" spans="8:9" ht="16.5" x14ac:dyDescent="0.25">
      <c r="H153" s="139" t="s">
        <v>264</v>
      </c>
      <c r="I153" s="3">
        <v>101</v>
      </c>
    </row>
    <row r="154" spans="8:9" ht="16.5" x14ac:dyDescent="0.25">
      <c r="H154" s="139" t="s">
        <v>287</v>
      </c>
      <c r="I154" s="3">
        <v>102</v>
      </c>
    </row>
    <row r="155" spans="8:9" ht="16.5" x14ac:dyDescent="0.25">
      <c r="H155" s="139" t="s">
        <v>106</v>
      </c>
      <c r="I155" s="3">
        <v>103</v>
      </c>
    </row>
    <row r="156" spans="8:9" ht="16.5" x14ac:dyDescent="0.25">
      <c r="H156" s="139" t="s">
        <v>288</v>
      </c>
      <c r="I156" s="3">
        <v>104</v>
      </c>
    </row>
    <row r="157" spans="8:9" ht="16.5" x14ac:dyDescent="0.25">
      <c r="H157" s="139" t="s">
        <v>265</v>
      </c>
      <c r="I157" s="3">
        <v>105</v>
      </c>
    </row>
    <row r="158" spans="8:9" ht="16.5" x14ac:dyDescent="0.25">
      <c r="H158" s="139" t="s">
        <v>266</v>
      </c>
      <c r="I158" s="3">
        <v>106</v>
      </c>
    </row>
  </sheetData>
  <sheetProtection sheet="1" objects="1" scenarios="1"/>
  <mergeCells count="2">
    <mergeCell ref="D4:I4"/>
    <mergeCell ref="D13:H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البيانات الرئيسية</vt:lpstr>
      <vt:lpstr>المناقصات الداخلية</vt:lpstr>
      <vt:lpstr>إحصائيات المناقصات</vt:lpstr>
      <vt:lpstr>قائمة الشركات - المناقصات</vt:lpstr>
      <vt:lpstr>المزايدات الداخلية</vt:lpstr>
      <vt:lpstr>إحصائيات المزايدات</vt:lpstr>
      <vt:lpstr>قائمة الشركات - المزايدات</vt:lpstr>
      <vt:lpstr>التجديدات الداخلية</vt:lpstr>
      <vt:lpstr>إحصائيات التجديدات</vt:lpstr>
      <vt:lpstr>البيانات</vt:lpstr>
      <vt:lpstr>'البيانات الرئيسية'!Print_Area</vt:lpstr>
      <vt:lpstr>'المناقصات الداخلية'!Print_Area</vt:lpstr>
      <vt:lpstr>تعاقد_مباشر</vt:lpstr>
      <vt:lpstr>محدودة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Reema Al Saffar</dc:creator>
  <cp:lastModifiedBy>Ali Abdulla</cp:lastModifiedBy>
  <dcterms:created xsi:type="dcterms:W3CDTF">2022-01-12T13:58:49Z</dcterms:created>
  <dcterms:modified xsi:type="dcterms:W3CDTF">2023-10-04T09:04:10Z</dcterms:modified>
</cp:coreProperties>
</file>